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Points" sheetId="1" r:id="rId1"/>
    <sheet name="Drivers Grades" sheetId="4" r:id="rId2"/>
    <sheet name="Coffin Championship" sheetId="15" r:id="rId3"/>
    <sheet name="January" sheetId="2" r:id="rId4"/>
    <sheet name="February" sheetId="14" r:id="rId5"/>
    <sheet name="March" sheetId="13" r:id="rId6"/>
    <sheet name="April" sheetId="12" r:id="rId7"/>
    <sheet name="May" sheetId="11" r:id="rId8"/>
    <sheet name="June" sheetId="10" r:id="rId9"/>
    <sheet name="July" sheetId="9" r:id="rId10"/>
    <sheet name="August" sheetId="8" r:id="rId11"/>
    <sheet name="September" sheetId="7" r:id="rId12"/>
    <sheet name="October" sheetId="6" r:id="rId13"/>
    <sheet name="November" sheetId="5" r:id="rId14"/>
    <sheet name="December" sheetId="3" r:id="rId15"/>
  </sheets>
  <calcPr calcId="125725"/>
</workbook>
</file>

<file path=xl/calcChain.xml><?xml version="1.0" encoding="utf-8"?>
<calcChain xmlns="http://schemas.openxmlformats.org/spreadsheetml/2006/main">
  <c r="F15" i="3"/>
  <c r="R29" i="1"/>
  <c r="R25"/>
  <c r="R19"/>
  <c r="R33"/>
  <c r="J9" i="7"/>
  <c r="J11"/>
  <c r="J7"/>
  <c r="J13"/>
  <c r="J8"/>
  <c r="J12"/>
  <c r="J10"/>
  <c r="J6"/>
  <c r="J5"/>
  <c r="J3"/>
  <c r="J4"/>
  <c r="J2"/>
  <c r="I13" i="12"/>
  <c r="G13"/>
  <c r="F13"/>
  <c r="E13"/>
  <c r="R22" i="1"/>
  <c r="R32"/>
  <c r="R11"/>
  <c r="O22" i="15"/>
  <c r="N22"/>
  <c r="M22"/>
  <c r="L22"/>
  <c r="K22"/>
  <c r="J22"/>
  <c r="I22"/>
  <c r="H22"/>
  <c r="G22"/>
  <c r="F22"/>
  <c r="E22"/>
  <c r="P20"/>
  <c r="P16"/>
  <c r="P18"/>
  <c r="P12"/>
  <c r="P13"/>
  <c r="P11"/>
  <c r="P17"/>
  <c r="P9"/>
  <c r="P15"/>
  <c r="P8"/>
  <c r="P7"/>
  <c r="P21"/>
  <c r="P14"/>
  <c r="P19"/>
  <c r="P10"/>
  <c r="P6"/>
  <c r="P2"/>
  <c r="P4"/>
  <c r="P5"/>
  <c r="P3"/>
  <c r="P22" l="1"/>
  <c r="I15" i="7"/>
  <c r="E14" i="5"/>
  <c r="F14"/>
  <c r="G14"/>
  <c r="H14"/>
  <c r="I7" i="6"/>
  <c r="I11"/>
  <c r="R21" i="1"/>
  <c r="R30" l="1"/>
  <c r="J6" i="9"/>
  <c r="I8" i="13"/>
  <c r="R9" i="1"/>
  <c r="R18"/>
  <c r="R3"/>
  <c r="I6" i="14"/>
  <c r="I5"/>
  <c r="I3"/>
  <c r="I8"/>
  <c r="I4"/>
  <c r="I7"/>
  <c r="I2"/>
  <c r="I13" i="2"/>
  <c r="I15"/>
  <c r="I10"/>
  <c r="I14"/>
  <c r="I8"/>
  <c r="I5"/>
  <c r="I7"/>
  <c r="I12"/>
  <c r="I4"/>
  <c r="I9"/>
  <c r="I3"/>
  <c r="I6"/>
  <c r="I2"/>
  <c r="R16" i="1"/>
  <c r="R10"/>
  <c r="R12"/>
  <c r="R27"/>
  <c r="R14"/>
  <c r="R23"/>
  <c r="R28"/>
  <c r="R6"/>
  <c r="R17"/>
  <c r="R7"/>
  <c r="R31"/>
  <c r="R24"/>
  <c r="R15"/>
  <c r="R8"/>
  <c r="R13"/>
  <c r="R5"/>
  <c r="R4"/>
  <c r="R2"/>
  <c r="H17" i="6"/>
  <c r="K17" i="9" l="1"/>
  <c r="K16"/>
  <c r="K15"/>
  <c r="K14"/>
  <c r="K13"/>
  <c r="K12"/>
  <c r="K11"/>
  <c r="K10"/>
  <c r="K9"/>
  <c r="K8"/>
  <c r="K7"/>
  <c r="K6"/>
  <c r="K5"/>
  <c r="K4"/>
  <c r="K3"/>
  <c r="K2"/>
  <c r="J11"/>
  <c r="J14"/>
  <c r="J15"/>
  <c r="J12"/>
  <c r="J17"/>
  <c r="J9"/>
  <c r="J16"/>
  <c r="J13"/>
  <c r="J4"/>
  <c r="J10"/>
  <c r="J8"/>
  <c r="J7"/>
  <c r="J3"/>
  <c r="J5"/>
  <c r="I10" i="8"/>
  <c r="I2"/>
  <c r="I4"/>
  <c r="I13"/>
  <c r="I8"/>
  <c r="I9"/>
  <c r="I7"/>
  <c r="I5"/>
  <c r="I14"/>
  <c r="I3"/>
  <c r="I11"/>
  <c r="I12"/>
  <c r="J11" i="14"/>
  <c r="J9"/>
  <c r="J10"/>
  <c r="J8"/>
  <c r="J3"/>
  <c r="J7"/>
  <c r="J5"/>
  <c r="J4"/>
  <c r="J6"/>
  <c r="J2"/>
  <c r="I19" i="9"/>
  <c r="J2"/>
  <c r="I6" i="5"/>
  <c r="I4"/>
  <c r="I5"/>
  <c r="I3"/>
  <c r="I7"/>
  <c r="I2"/>
  <c r="I13" i="6"/>
  <c r="I2"/>
  <c r="I3"/>
  <c r="I14"/>
  <c r="I10"/>
  <c r="I5"/>
  <c r="I9"/>
  <c r="I6" i="10"/>
  <c r="I7"/>
  <c r="I5"/>
  <c r="I4"/>
  <c r="J5" i="13"/>
  <c r="J6"/>
  <c r="J2"/>
  <c r="I6"/>
  <c r="R20" i="1"/>
  <c r="J11" i="8"/>
  <c r="J7"/>
  <c r="J8"/>
  <c r="J9"/>
  <c r="J6"/>
  <c r="J14"/>
  <c r="J12"/>
  <c r="J13"/>
  <c r="J5"/>
  <c r="J10"/>
  <c r="J4"/>
  <c r="J3"/>
  <c r="J2"/>
  <c r="E15" i="3"/>
  <c r="G17" i="6"/>
  <c r="F17"/>
  <c r="E17"/>
  <c r="H15" i="7"/>
  <c r="G15"/>
  <c r="F15"/>
  <c r="E15"/>
  <c r="G16" i="8"/>
  <c r="F16"/>
  <c r="E16"/>
  <c r="H19" i="9"/>
  <c r="G19"/>
  <c r="F19"/>
  <c r="E19"/>
  <c r="H14" i="10"/>
  <c r="G14"/>
  <c r="F14"/>
  <c r="E14"/>
  <c r="G12" i="11"/>
  <c r="F12"/>
  <c r="H13" i="13"/>
  <c r="G13"/>
  <c r="F13"/>
  <c r="E13"/>
  <c r="H13" i="14"/>
  <c r="G13"/>
  <c r="F13"/>
  <c r="E13"/>
  <c r="H21" i="2"/>
  <c r="G21"/>
  <c r="F21"/>
  <c r="E21"/>
  <c r="I9" i="5"/>
  <c r="J10"/>
  <c r="J12"/>
  <c r="I12"/>
  <c r="I10"/>
  <c r="I11"/>
  <c r="J6"/>
  <c r="I8"/>
  <c r="J11"/>
  <c r="J4"/>
  <c r="J5"/>
  <c r="J3"/>
  <c r="J7"/>
  <c r="J9"/>
  <c r="J8"/>
  <c r="J2"/>
  <c r="J3" i="6"/>
  <c r="J15"/>
  <c r="J12"/>
  <c r="J8"/>
  <c r="J10"/>
  <c r="I12"/>
  <c r="I4"/>
  <c r="I8"/>
  <c r="I15"/>
  <c r="J13"/>
  <c r="I6"/>
  <c r="J11"/>
  <c r="J9"/>
  <c r="J4"/>
  <c r="J6"/>
  <c r="J14"/>
  <c r="J5"/>
  <c r="J7"/>
  <c r="J2"/>
  <c r="K12" i="7"/>
  <c r="K10"/>
  <c r="K8"/>
  <c r="K13"/>
  <c r="K11"/>
  <c r="K5"/>
  <c r="K9"/>
  <c r="K7"/>
  <c r="K6"/>
  <c r="K4"/>
  <c r="K3"/>
  <c r="K2"/>
  <c r="I6" i="8"/>
  <c r="J9" i="10"/>
  <c r="I12"/>
  <c r="I10"/>
  <c r="I2"/>
  <c r="J8"/>
  <c r="J10"/>
  <c r="J3"/>
  <c r="J11"/>
  <c r="I3"/>
  <c r="J4"/>
  <c r="I9"/>
  <c r="I8"/>
  <c r="J7"/>
  <c r="J5"/>
  <c r="J12"/>
  <c r="I11"/>
  <c r="J6"/>
  <c r="J2"/>
  <c r="I4" i="11"/>
  <c r="I6"/>
  <c r="J5"/>
  <c r="J6"/>
  <c r="J4"/>
  <c r="I3"/>
  <c r="J2"/>
  <c r="I5"/>
  <c r="J3"/>
  <c r="I2"/>
  <c r="K4" i="12"/>
  <c r="K5"/>
  <c r="J4"/>
  <c r="J7"/>
  <c r="J2"/>
  <c r="J6"/>
  <c r="K11"/>
  <c r="J5"/>
  <c r="K10"/>
  <c r="J10"/>
  <c r="K8"/>
  <c r="K7"/>
  <c r="J8"/>
  <c r="K9"/>
  <c r="K6"/>
  <c r="J9"/>
  <c r="K3"/>
  <c r="J3"/>
  <c r="K2"/>
  <c r="J11"/>
  <c r="J7" i="13"/>
  <c r="J8"/>
  <c r="I3"/>
  <c r="I10"/>
  <c r="I11"/>
  <c r="I9"/>
  <c r="J11"/>
  <c r="J3"/>
  <c r="I2"/>
  <c r="J10"/>
  <c r="I5"/>
  <c r="J4"/>
  <c r="I7"/>
  <c r="J9"/>
  <c r="I4"/>
  <c r="J15" i="2"/>
  <c r="J8"/>
  <c r="J14"/>
  <c r="J13"/>
  <c r="J5"/>
  <c r="J6"/>
  <c r="J2"/>
  <c r="J4"/>
  <c r="J12"/>
  <c r="J11"/>
  <c r="J9"/>
  <c r="J10"/>
  <c r="J3"/>
  <c r="J7"/>
  <c r="I11" i="14"/>
  <c r="I9"/>
  <c r="I10"/>
  <c r="I11" i="2"/>
</calcChain>
</file>

<file path=xl/sharedStrings.xml><?xml version="1.0" encoding="utf-8"?>
<sst xmlns="http://schemas.openxmlformats.org/spreadsheetml/2006/main" count="397" uniqueCount="95">
  <si>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</si>
  <si>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</si>
  <si>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</si>
  <si>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</si>
  <si>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</si>
  <si>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</si>
  <si>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</si>
  <si>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</si>
  <si>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</si>
  <si>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</si>
  <si>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</si>
  <si>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</si>
  <si>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</si>
  <si>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</si>
  <si>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</si>
  <si>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</si>
  <si>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</si>
  <si>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</si>
  <si>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</si>
  <si>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S/S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</si>
  <si>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</si>
  <si>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</si>
  <si>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</si>
  <si>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</si>
  <si>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</si>
  <si>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</si>
  <si>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</si>
  <si>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</si>
  <si>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Club Championship</t>
  </si>
  <si>
    <t>Number of Racers</t>
  </si>
  <si>
    <t>Clive Buckler</t>
  </si>
  <si>
    <t>Owen Bates</t>
  </si>
  <si>
    <t>Ben Harding</t>
  </si>
  <si>
    <t>Josh Smith</t>
  </si>
  <si>
    <t>Stuart Clarke</t>
  </si>
  <si>
    <t>Ryan Cattell</t>
  </si>
  <si>
    <t>Josh Malt</t>
  </si>
  <si>
    <t>Ryan Malt</t>
  </si>
  <si>
    <t>John Gould</t>
  </si>
  <si>
    <t>Max Harding</t>
  </si>
  <si>
    <t>Craig Baker</t>
  </si>
  <si>
    <t>Matt Bennett</t>
  </si>
  <si>
    <t>World</t>
  </si>
  <si>
    <t>Mark Craig</t>
  </si>
  <si>
    <t>Michael Clague</t>
  </si>
  <si>
    <t>Mick Goodhall</t>
  </si>
  <si>
    <t>Jessica Goodhall</t>
  </si>
  <si>
    <t>Billy Clague</t>
  </si>
  <si>
    <t>F1 Stock Cars</t>
  </si>
  <si>
    <t>Dan Skeels</t>
  </si>
  <si>
    <t>Jon Cutts</t>
  </si>
  <si>
    <t>Reggie Watson</t>
  </si>
  <si>
    <t>Brandon O'Neil</t>
  </si>
  <si>
    <t>Vince Brickell</t>
  </si>
  <si>
    <t>Alan Harding</t>
  </si>
  <si>
    <t>Jamie Clarke</t>
  </si>
  <si>
    <t>F1Stock Cars</t>
  </si>
  <si>
    <t>Jody Foster</t>
  </si>
  <si>
    <t>Graham Gamble</t>
  </si>
  <si>
    <t>Simon Farrer</t>
  </si>
  <si>
    <t>Senfield Norton</t>
  </si>
  <si>
    <t>Alan Crossland</t>
  </si>
  <si>
    <t>David Tomilinson</t>
  </si>
  <si>
    <t>Alfie Jones</t>
  </si>
  <si>
    <t>Rob Teuke</t>
  </si>
  <si>
    <t>Maikel Rutten</t>
  </si>
  <si>
    <t>Rob Whalley</t>
  </si>
  <si>
    <t>Andy Cattell</t>
  </si>
  <si>
    <t>Ben Peers</t>
  </si>
  <si>
    <t>Jordan Leavis</t>
  </si>
  <si>
    <t>Chris Usher</t>
  </si>
  <si>
    <t>Alex Montague</t>
  </si>
  <si>
    <t>Nathan Goodban</t>
  </si>
  <si>
    <t>Thomas Peers</t>
  </si>
  <si>
    <t>Mark Steele</t>
  </si>
  <si>
    <t>Leo Harding</t>
  </si>
  <si>
    <t>Sophie Woodward</t>
  </si>
  <si>
    <t>143/05/2019</t>
  </si>
  <si>
    <t>Brandon O'Neill</t>
  </si>
  <si>
    <t>Jon Roberts</t>
  </si>
  <si>
    <t>Helen Peers</t>
  </si>
  <si>
    <t>Irvin Hendrickson</t>
  </si>
  <si>
    <t>Noah Bailey</t>
  </si>
  <si>
    <t>Mick Wood</t>
  </si>
  <si>
    <t>Scott Kinton</t>
  </si>
  <si>
    <t>Chloe Harding</t>
  </si>
  <si>
    <t>Tony Perry</t>
  </si>
  <si>
    <t>2019  F1 Coffin Champion</t>
  </si>
  <si>
    <t>Bas Aalders</t>
  </si>
  <si>
    <t>2019  F1 Junior Points Champion</t>
  </si>
  <si>
    <t>Tim Bailey</t>
  </si>
  <si>
    <t>Bob Jessop Memorial Winner</t>
  </si>
  <si>
    <t>Pete Taylor Memorial Winner</t>
  </si>
  <si>
    <t>F1 Club Champion 2019</t>
  </si>
  <si>
    <t>2019  F1  Club Champion, Coffin Champion &amp; Points Champion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</si>
</sst>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1" xfId="0" applyFont="1" applyFill="1" applyBorder="1"/>
    <xf numFmtId="0" fontId="0" fillId="0" borderId="3" xfId="0" applyFill="1" applyBorder="1"/>
    <xf numFmtId="0" fontId="5" fillId="0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 textRotation="90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left"/>
    </xf>
    <xf numFmtId="0" fontId="7" fillId="0" borderId="0" xfId="0" applyFont="1"/>
    <xf numFmtId="0" fontId="1" fillId="0" borderId="0" xfId="0" applyFont="1" applyFill="1"/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0" borderId="11" xfId="0" applyFont="1" applyFill="1" applyBorder="1" applyAlignment="1"/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0" borderId="3" xfId="0" applyBorder="1"/>
    <xf numFmtId="0" fontId="1" fillId="0" borderId="7" xfId="0" applyFont="1" applyFill="1" applyBorder="1" applyAlignment="1">
      <alignment horizontal="left"/>
    </xf>
    <xf numFmtId="0" fontId="1" fillId="0" borderId="9" xfId="0" applyFont="1" applyFill="1" applyBorder="1" applyAlignment="1"/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"/>
  <sheetViews>
    <sheetView tabSelected="1" workbookViewId="0"/>
  </sheetViews>
  <sheetFormatPr defaultRowHeight="15"/>
  <cols>
    <col min="1" max="1" width="5.85546875" customWidth="1"/>
    <col min="2" max="2" width="9.5703125" customWidth="1"/>
    <col min="3" max="3" width="22" customWidth="1"/>
    <col min="4" max="4" width="8.85546875" style="25" customWidth="1"/>
    <col min="5" max="5" width="2.42578125" customWidth="1"/>
    <col min="6" max="17" width="7.5703125" customWidth="1"/>
  </cols>
  <sheetData>
    <row r="1" spans="1:21" ht="58.5" thickBot="1">
      <c r="A1" s="1"/>
      <c r="B1" s="2" t="s">
        <v>1</v>
      </c>
      <c r="C1" s="2" t="s">
        <v>0</v>
      </c>
      <c r="D1" s="14" t="s">
        <v>20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21</v>
      </c>
      <c r="L1" s="3" t="s">
        <v>22</v>
      </c>
      <c r="M1" s="3" t="s">
        <v>23</v>
      </c>
      <c r="N1" s="3" t="s">
        <v>24</v>
      </c>
      <c r="O1" s="3" t="s">
        <v>25</v>
      </c>
      <c r="P1" s="3" t="s">
        <v>26</v>
      </c>
      <c r="Q1" s="4" t="s">
        <v>27</v>
      </c>
      <c r="R1" s="5"/>
    </row>
    <row r="2" spans="1:21" ht="15.75" thickBot="1">
      <c r="A2" s="55" t="s">
        <v>48</v>
      </c>
      <c r="B2" s="17">
        <v>471</v>
      </c>
      <c r="C2" s="18" t="s">
        <v>32</v>
      </c>
      <c r="D2" s="23" t="s">
        <v>19</v>
      </c>
      <c r="E2" s="16"/>
      <c r="F2" s="13">
        <v>133</v>
      </c>
      <c r="G2" s="7">
        <v>133</v>
      </c>
      <c r="H2" s="7">
        <v>126</v>
      </c>
      <c r="I2" s="10">
        <v>124</v>
      </c>
      <c r="J2" s="10">
        <v>89</v>
      </c>
      <c r="K2" s="10">
        <v>121</v>
      </c>
      <c r="L2" s="10">
        <v>134</v>
      </c>
      <c r="M2" s="10">
        <v>119</v>
      </c>
      <c r="N2" s="10">
        <v>89</v>
      </c>
      <c r="O2" s="10">
        <v>134</v>
      </c>
      <c r="P2" s="10">
        <v>135</v>
      </c>
      <c r="Q2" s="10">
        <v>42</v>
      </c>
      <c r="R2" s="9">
        <f t="shared" ref="R2:R25" si="0">SUM(F2:Q2)</f>
        <v>1379</v>
      </c>
      <c r="T2" t="s">
        <v>94</v>
      </c>
      <c r="U2" s="45"/>
    </row>
    <row r="3" spans="1:21" ht="15.75" thickBot="1">
      <c r="A3" s="55"/>
      <c r="B3" s="11">
        <v>107</v>
      </c>
      <c r="C3" s="12" t="s">
        <v>68</v>
      </c>
      <c r="D3" s="23"/>
      <c r="E3" s="16"/>
      <c r="F3" s="13">
        <v>106</v>
      </c>
      <c r="G3" s="7">
        <v>67</v>
      </c>
      <c r="H3" s="7">
        <v>99</v>
      </c>
      <c r="I3" s="10">
        <v>107</v>
      </c>
      <c r="J3" s="10">
        <v>68</v>
      </c>
      <c r="K3" s="10">
        <v>81</v>
      </c>
      <c r="L3" s="10">
        <v>103</v>
      </c>
      <c r="M3" s="10">
        <v>53</v>
      </c>
      <c r="N3" s="10">
        <v>104</v>
      </c>
      <c r="O3" s="10">
        <v>95</v>
      </c>
      <c r="P3" s="10">
        <v>62</v>
      </c>
      <c r="Q3" s="10">
        <v>15</v>
      </c>
      <c r="R3" s="9">
        <f t="shared" si="0"/>
        <v>960</v>
      </c>
    </row>
    <row r="4" spans="1:21" ht="15.75" thickBot="1">
      <c r="A4" s="55"/>
      <c r="B4" s="11">
        <v>150</v>
      </c>
      <c r="C4" s="12" t="s">
        <v>34</v>
      </c>
      <c r="D4" s="23" t="s">
        <v>19</v>
      </c>
      <c r="E4" s="16"/>
      <c r="F4" s="13">
        <v>92</v>
      </c>
      <c r="G4" s="7">
        <v>95</v>
      </c>
      <c r="H4" s="7">
        <v>119</v>
      </c>
      <c r="I4" s="10">
        <v>101</v>
      </c>
      <c r="J4" s="10">
        <v>0</v>
      </c>
      <c r="K4" s="10">
        <v>121</v>
      </c>
      <c r="L4" s="10">
        <v>111</v>
      </c>
      <c r="M4" s="10">
        <v>111</v>
      </c>
      <c r="N4" s="10">
        <v>0</v>
      </c>
      <c r="O4" s="10">
        <v>90</v>
      </c>
      <c r="P4" s="10">
        <v>71</v>
      </c>
      <c r="Q4" s="10">
        <v>25</v>
      </c>
      <c r="R4" s="9">
        <f t="shared" si="0"/>
        <v>936</v>
      </c>
    </row>
    <row r="5" spans="1:21" ht="15.75" thickBot="1">
      <c r="A5" s="55"/>
      <c r="B5" s="11">
        <v>13</v>
      </c>
      <c r="C5" s="12" t="s">
        <v>2</v>
      </c>
      <c r="D5" s="23"/>
      <c r="E5" s="16"/>
      <c r="F5" s="13">
        <v>108</v>
      </c>
      <c r="G5" s="7">
        <v>76</v>
      </c>
      <c r="H5" s="7">
        <v>77</v>
      </c>
      <c r="I5" s="10">
        <v>73</v>
      </c>
      <c r="J5" s="10">
        <v>76</v>
      </c>
      <c r="K5" s="10">
        <v>90</v>
      </c>
      <c r="L5" s="10">
        <v>86</v>
      </c>
      <c r="M5" s="10">
        <v>28</v>
      </c>
      <c r="N5" s="10">
        <v>89</v>
      </c>
      <c r="O5" s="10">
        <v>92</v>
      </c>
      <c r="P5" s="10">
        <v>111</v>
      </c>
      <c r="Q5" s="10">
        <v>23</v>
      </c>
      <c r="R5" s="9">
        <f t="shared" si="0"/>
        <v>929</v>
      </c>
    </row>
    <row r="6" spans="1:21" ht="15.75" thickBot="1">
      <c r="A6" s="55"/>
      <c r="B6" s="11">
        <v>192</v>
      </c>
      <c r="C6" s="12" t="s">
        <v>39</v>
      </c>
      <c r="D6" s="23"/>
      <c r="E6" s="16"/>
      <c r="F6" s="13">
        <v>99</v>
      </c>
      <c r="G6" s="7">
        <v>95</v>
      </c>
      <c r="H6" s="7">
        <v>98</v>
      </c>
      <c r="I6" s="10">
        <v>83</v>
      </c>
      <c r="J6" s="10">
        <v>54</v>
      </c>
      <c r="K6" s="10">
        <v>65</v>
      </c>
      <c r="L6" s="10">
        <v>40</v>
      </c>
      <c r="M6" s="10">
        <v>25</v>
      </c>
      <c r="N6" s="10">
        <v>47</v>
      </c>
      <c r="O6" s="10">
        <v>102</v>
      </c>
      <c r="P6" s="10">
        <v>60</v>
      </c>
      <c r="Q6" s="10">
        <v>15</v>
      </c>
      <c r="R6" s="9">
        <f t="shared" si="0"/>
        <v>783</v>
      </c>
      <c r="T6" t="s">
        <v>89</v>
      </c>
      <c r="U6" s="45"/>
    </row>
    <row r="7" spans="1:21" ht="15.75" thickBot="1">
      <c r="A7" s="55"/>
      <c r="B7" s="11">
        <v>555</v>
      </c>
      <c r="C7" s="33" t="s">
        <v>52</v>
      </c>
      <c r="D7" s="24"/>
      <c r="E7" s="16"/>
      <c r="F7" s="13">
        <v>33</v>
      </c>
      <c r="G7" s="7">
        <v>94</v>
      </c>
      <c r="H7" s="7">
        <v>87</v>
      </c>
      <c r="I7" s="10">
        <v>36</v>
      </c>
      <c r="J7" s="10">
        <v>53</v>
      </c>
      <c r="K7" s="10">
        <v>37</v>
      </c>
      <c r="L7" s="10">
        <v>31</v>
      </c>
      <c r="M7" s="10">
        <v>18</v>
      </c>
      <c r="N7" s="10">
        <v>38</v>
      </c>
      <c r="O7" s="10">
        <v>0</v>
      </c>
      <c r="P7" s="10">
        <v>0</v>
      </c>
      <c r="Q7" s="10">
        <v>0</v>
      </c>
      <c r="R7" s="9">
        <f t="shared" si="0"/>
        <v>427</v>
      </c>
    </row>
    <row r="8" spans="1:21" ht="15.75" thickBot="1">
      <c r="A8" s="55"/>
      <c r="B8" s="11">
        <v>121</v>
      </c>
      <c r="C8" s="12" t="s">
        <v>36</v>
      </c>
      <c r="D8" s="23" t="s">
        <v>19</v>
      </c>
      <c r="E8" s="16"/>
      <c r="F8" s="13">
        <v>0</v>
      </c>
      <c r="G8" s="7">
        <v>0</v>
      </c>
      <c r="H8" s="7">
        <v>0</v>
      </c>
      <c r="I8" s="10">
        <v>0</v>
      </c>
      <c r="J8" s="10">
        <v>0</v>
      </c>
      <c r="K8" s="10">
        <v>30</v>
      </c>
      <c r="L8" s="10">
        <v>82</v>
      </c>
      <c r="M8" s="10">
        <v>66</v>
      </c>
      <c r="N8" s="10">
        <v>117</v>
      </c>
      <c r="O8" s="10">
        <v>0</v>
      </c>
      <c r="P8" s="10">
        <v>0</v>
      </c>
      <c r="Q8" s="10">
        <v>0</v>
      </c>
      <c r="R8" s="9">
        <f t="shared" si="0"/>
        <v>295</v>
      </c>
      <c r="U8" s="45"/>
    </row>
    <row r="9" spans="1:21" ht="15.75" thickBot="1">
      <c r="A9" s="55"/>
      <c r="B9" s="11">
        <v>211</v>
      </c>
      <c r="C9" s="12" t="s">
        <v>73</v>
      </c>
      <c r="D9" s="24"/>
      <c r="E9" s="16"/>
      <c r="F9" s="13">
        <v>0</v>
      </c>
      <c r="G9" s="7">
        <v>40</v>
      </c>
      <c r="H9" s="7">
        <v>58</v>
      </c>
      <c r="I9" s="10">
        <v>49</v>
      </c>
      <c r="J9" s="10">
        <v>0</v>
      </c>
      <c r="K9" s="10">
        <v>0</v>
      </c>
      <c r="L9" s="10">
        <v>33</v>
      </c>
      <c r="M9" s="10">
        <v>22</v>
      </c>
      <c r="N9" s="10">
        <v>0</v>
      </c>
      <c r="O9" s="10">
        <v>0</v>
      </c>
      <c r="P9" s="10">
        <v>65</v>
      </c>
      <c r="Q9" s="10">
        <v>0</v>
      </c>
      <c r="R9" s="9">
        <f t="shared" si="0"/>
        <v>267</v>
      </c>
    </row>
    <row r="10" spans="1:21" ht="15.75" thickBot="1">
      <c r="A10" s="55"/>
      <c r="B10" s="11">
        <v>117</v>
      </c>
      <c r="C10" s="12" t="s">
        <v>82</v>
      </c>
      <c r="D10" s="24"/>
      <c r="E10" s="16"/>
      <c r="F10" s="13">
        <v>0</v>
      </c>
      <c r="G10" s="7">
        <v>0</v>
      </c>
      <c r="H10" s="7">
        <v>0</v>
      </c>
      <c r="I10" s="10">
        <v>0</v>
      </c>
      <c r="J10" s="10">
        <v>0</v>
      </c>
      <c r="K10" s="10">
        <v>20</v>
      </c>
      <c r="L10" s="10">
        <v>33</v>
      </c>
      <c r="M10" s="10">
        <v>40</v>
      </c>
      <c r="N10" s="10">
        <v>33</v>
      </c>
      <c r="O10" s="10">
        <v>76</v>
      </c>
      <c r="P10" s="10">
        <v>0</v>
      </c>
      <c r="Q10" s="10">
        <v>32</v>
      </c>
      <c r="R10" s="9">
        <f t="shared" si="0"/>
        <v>234</v>
      </c>
    </row>
    <row r="11" spans="1:21" ht="15.75" thickBot="1">
      <c r="A11" s="55"/>
      <c r="B11" s="11">
        <v>109</v>
      </c>
      <c r="C11" s="12" t="s">
        <v>79</v>
      </c>
      <c r="D11" s="23"/>
      <c r="E11" s="16"/>
      <c r="F11" s="13">
        <v>20</v>
      </c>
      <c r="G11" s="7">
        <v>0</v>
      </c>
      <c r="H11" s="7">
        <v>51</v>
      </c>
      <c r="I11" s="10">
        <v>0</v>
      </c>
      <c r="J11" s="10">
        <v>0</v>
      </c>
      <c r="K11" s="10">
        <v>0</v>
      </c>
      <c r="L11" s="10">
        <v>25</v>
      </c>
      <c r="M11" s="10">
        <v>39</v>
      </c>
      <c r="N11" s="10">
        <v>70</v>
      </c>
      <c r="O11" s="10">
        <v>18</v>
      </c>
      <c r="P11" s="10">
        <v>0</v>
      </c>
      <c r="Q11" s="10">
        <v>0</v>
      </c>
      <c r="R11" s="9">
        <f t="shared" si="0"/>
        <v>223</v>
      </c>
      <c r="U11" s="45"/>
    </row>
    <row r="12" spans="1:21" ht="15.75" thickBot="1">
      <c r="A12" s="55"/>
      <c r="B12" s="11">
        <v>212</v>
      </c>
      <c r="C12" s="12" t="s">
        <v>80</v>
      </c>
      <c r="D12" s="24"/>
      <c r="E12" s="16"/>
      <c r="F12" s="13">
        <v>27</v>
      </c>
      <c r="G12" s="7">
        <v>65</v>
      </c>
      <c r="H12" s="7">
        <v>24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23</v>
      </c>
      <c r="O12" s="10">
        <v>0</v>
      </c>
      <c r="P12" s="10">
        <v>77</v>
      </c>
      <c r="Q12" s="10">
        <v>0</v>
      </c>
      <c r="R12" s="9">
        <f t="shared" si="0"/>
        <v>216</v>
      </c>
    </row>
    <row r="13" spans="1:21" ht="15.75" thickBot="1">
      <c r="A13" s="55"/>
      <c r="B13" s="11">
        <v>120</v>
      </c>
      <c r="C13" s="12" t="s">
        <v>37</v>
      </c>
      <c r="D13" s="24"/>
      <c r="E13" s="16"/>
      <c r="F13" s="13">
        <v>12</v>
      </c>
      <c r="G13" s="7">
        <v>0</v>
      </c>
      <c r="H13" s="7">
        <v>18</v>
      </c>
      <c r="I13" s="10">
        <v>43</v>
      </c>
      <c r="J13" s="10">
        <v>0</v>
      </c>
      <c r="K13" s="10">
        <v>121</v>
      </c>
      <c r="L13" s="10">
        <v>19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9">
        <f t="shared" si="0"/>
        <v>213</v>
      </c>
    </row>
    <row r="14" spans="1:21" ht="15.75" thickBot="1">
      <c r="A14" s="55"/>
      <c r="B14" s="11">
        <v>338</v>
      </c>
      <c r="C14" s="12" t="s">
        <v>83</v>
      </c>
      <c r="D14" s="23" t="s">
        <v>19</v>
      </c>
      <c r="E14" s="16"/>
      <c r="F14" s="13">
        <v>0</v>
      </c>
      <c r="G14" s="7">
        <v>0</v>
      </c>
      <c r="H14" s="7">
        <v>0</v>
      </c>
      <c r="I14" s="10">
        <v>0</v>
      </c>
      <c r="J14" s="10">
        <v>0</v>
      </c>
      <c r="K14" s="10">
        <v>0</v>
      </c>
      <c r="L14" s="10">
        <v>34</v>
      </c>
      <c r="M14" s="10">
        <v>0</v>
      </c>
      <c r="N14" s="10">
        <v>118</v>
      </c>
      <c r="O14" s="10">
        <v>43</v>
      </c>
      <c r="P14" s="10">
        <v>0</v>
      </c>
      <c r="Q14" s="10">
        <v>12</v>
      </c>
      <c r="R14" s="9">
        <f t="shared" si="0"/>
        <v>207</v>
      </c>
    </row>
    <row r="15" spans="1:21" ht="15.75" thickBot="1">
      <c r="A15" s="55"/>
      <c r="B15" s="11">
        <v>413</v>
      </c>
      <c r="C15" s="12" t="s">
        <v>41</v>
      </c>
      <c r="D15" s="23" t="s">
        <v>19</v>
      </c>
      <c r="E15" s="16"/>
      <c r="F15" s="13">
        <v>45</v>
      </c>
      <c r="G15" s="7">
        <v>0</v>
      </c>
      <c r="H15" s="7">
        <v>0</v>
      </c>
      <c r="I15" s="10">
        <v>0</v>
      </c>
      <c r="J15" s="10">
        <v>0</v>
      </c>
      <c r="K15" s="10">
        <v>0</v>
      </c>
      <c r="L15" s="10">
        <v>38</v>
      </c>
      <c r="M15" s="10">
        <v>0</v>
      </c>
      <c r="N15" s="10">
        <v>45</v>
      </c>
      <c r="O15" s="10">
        <v>0</v>
      </c>
      <c r="P15" s="10">
        <v>0</v>
      </c>
      <c r="Q15" s="10">
        <v>45</v>
      </c>
      <c r="R15" s="9">
        <f t="shared" si="0"/>
        <v>173</v>
      </c>
      <c r="T15" t="s">
        <v>91</v>
      </c>
    </row>
    <row r="16" spans="1:21" ht="15.75" thickBot="1">
      <c r="A16" s="55"/>
      <c r="B16" s="11">
        <v>154</v>
      </c>
      <c r="C16" s="12" t="s">
        <v>76</v>
      </c>
      <c r="D16" s="38"/>
      <c r="E16" s="16"/>
      <c r="F16" s="13">
        <v>0</v>
      </c>
      <c r="G16" s="7">
        <v>0</v>
      </c>
      <c r="H16" s="7">
        <v>0</v>
      </c>
      <c r="I16" s="10">
        <v>0</v>
      </c>
      <c r="J16" s="10">
        <v>0</v>
      </c>
      <c r="K16" s="10">
        <v>0</v>
      </c>
      <c r="L16" s="10">
        <v>21</v>
      </c>
      <c r="M16" s="10">
        <v>49</v>
      </c>
      <c r="N16" s="10">
        <v>26</v>
      </c>
      <c r="O16" s="10">
        <v>29</v>
      </c>
      <c r="P16" s="10">
        <v>0</v>
      </c>
      <c r="Q16" s="10">
        <v>0</v>
      </c>
      <c r="R16" s="9">
        <f t="shared" si="0"/>
        <v>125</v>
      </c>
    </row>
    <row r="17" spans="1:20" ht="15.75" thickBot="1">
      <c r="A17" s="55"/>
      <c r="B17" s="11">
        <v>629</v>
      </c>
      <c r="C17" s="12" t="s">
        <v>63</v>
      </c>
      <c r="D17" s="8"/>
      <c r="E17" s="16"/>
      <c r="F17" s="13">
        <v>0</v>
      </c>
      <c r="G17" s="7">
        <v>30</v>
      </c>
      <c r="H17" s="7">
        <v>0</v>
      </c>
      <c r="I17" s="10">
        <v>31</v>
      </c>
      <c r="J17" s="10">
        <v>0</v>
      </c>
      <c r="K17" s="10">
        <v>0</v>
      </c>
      <c r="L17" s="10">
        <v>0</v>
      </c>
      <c r="M17" s="10">
        <v>32</v>
      </c>
      <c r="N17" s="10">
        <v>0</v>
      </c>
      <c r="O17" s="10">
        <v>31</v>
      </c>
      <c r="P17" s="10">
        <v>0</v>
      </c>
      <c r="Q17" s="10">
        <v>0</v>
      </c>
      <c r="R17" s="9">
        <f t="shared" si="0"/>
        <v>124</v>
      </c>
    </row>
    <row r="18" spans="1:20" ht="15.75" thickBot="1">
      <c r="A18" s="55"/>
      <c r="B18" s="11">
        <v>909</v>
      </c>
      <c r="C18" s="12" t="s">
        <v>67</v>
      </c>
      <c r="D18" s="24"/>
      <c r="E18" s="16"/>
      <c r="F18" s="13">
        <v>0</v>
      </c>
      <c r="G18" s="7">
        <v>0</v>
      </c>
      <c r="H18" s="7">
        <v>0</v>
      </c>
      <c r="I18" s="10">
        <v>0</v>
      </c>
      <c r="J18" s="10">
        <v>0</v>
      </c>
      <c r="K18" s="10">
        <v>0</v>
      </c>
      <c r="L18" s="10">
        <v>31</v>
      </c>
      <c r="M18" s="10">
        <v>52</v>
      </c>
      <c r="N18" s="10">
        <v>0</v>
      </c>
      <c r="O18" s="10">
        <v>0</v>
      </c>
      <c r="P18" s="10">
        <v>0</v>
      </c>
      <c r="Q18" s="10">
        <v>0</v>
      </c>
      <c r="R18" s="9">
        <f t="shared" si="0"/>
        <v>83</v>
      </c>
    </row>
    <row r="19" spans="1:20" ht="15.75" thickBot="1">
      <c r="A19" s="55"/>
      <c r="B19" s="11">
        <v>276</v>
      </c>
      <c r="C19" s="12" t="s">
        <v>86</v>
      </c>
      <c r="D19" s="8"/>
      <c r="E19" s="16"/>
      <c r="F19" s="13">
        <v>0</v>
      </c>
      <c r="G19" s="7">
        <v>0</v>
      </c>
      <c r="H19" s="7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22</v>
      </c>
      <c r="P19" s="10">
        <v>48</v>
      </c>
      <c r="Q19" s="10">
        <v>0</v>
      </c>
      <c r="R19" s="9">
        <f t="shared" si="0"/>
        <v>70</v>
      </c>
    </row>
    <row r="20" spans="1:20" ht="15.75" thickBot="1">
      <c r="A20" s="55"/>
      <c r="B20" s="11">
        <v>1014</v>
      </c>
      <c r="C20" s="12" t="s">
        <v>84</v>
      </c>
      <c r="D20" s="8"/>
      <c r="E20" s="16"/>
      <c r="F20" s="13">
        <v>0</v>
      </c>
      <c r="G20" s="7">
        <v>0</v>
      </c>
      <c r="H20" s="7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60</v>
      </c>
      <c r="P20" s="10">
        <v>0</v>
      </c>
      <c r="Q20" s="10">
        <v>0</v>
      </c>
      <c r="R20" s="9">
        <f t="shared" si="0"/>
        <v>60</v>
      </c>
    </row>
    <row r="21" spans="1:20" ht="15.75" thickBot="1">
      <c r="A21" s="55"/>
      <c r="B21" s="11">
        <v>165</v>
      </c>
      <c r="C21" s="12" t="s">
        <v>44</v>
      </c>
      <c r="D21" s="8"/>
      <c r="E21" s="16"/>
      <c r="F21" s="13">
        <v>29</v>
      </c>
      <c r="G21" s="7">
        <v>0</v>
      </c>
      <c r="H21" s="7">
        <v>0</v>
      </c>
      <c r="I21" s="10">
        <v>0</v>
      </c>
      <c r="J21" s="10">
        <v>0</v>
      </c>
      <c r="K21" s="10">
        <v>27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9">
        <f t="shared" si="0"/>
        <v>56</v>
      </c>
    </row>
    <row r="22" spans="1:20" ht="15.75" thickBot="1">
      <c r="A22" s="55"/>
      <c r="B22" s="11">
        <v>96</v>
      </c>
      <c r="C22" s="12" t="s">
        <v>81</v>
      </c>
      <c r="D22" s="38"/>
      <c r="E22" s="16"/>
      <c r="F22" s="13">
        <v>0</v>
      </c>
      <c r="G22" s="7">
        <v>26</v>
      </c>
      <c r="H22" s="7">
        <v>0</v>
      </c>
      <c r="I22" s="10">
        <v>28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9">
        <f t="shared" si="0"/>
        <v>54</v>
      </c>
    </row>
    <row r="23" spans="1:20" ht="15.75" thickBot="1">
      <c r="A23" s="55"/>
      <c r="B23" s="11">
        <v>169</v>
      </c>
      <c r="C23" s="12" t="s">
        <v>54</v>
      </c>
      <c r="D23" s="8"/>
      <c r="E23" s="16"/>
      <c r="F23" s="13">
        <v>29</v>
      </c>
      <c r="G23" s="7">
        <v>0</v>
      </c>
      <c r="H23" s="7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24</v>
      </c>
      <c r="Q23" s="10">
        <v>0</v>
      </c>
      <c r="R23" s="9">
        <f t="shared" si="0"/>
        <v>53</v>
      </c>
    </row>
    <row r="24" spans="1:20" ht="15.75" thickBot="1">
      <c r="A24" s="55"/>
      <c r="B24" s="11">
        <v>515</v>
      </c>
      <c r="C24" s="12" t="s">
        <v>31</v>
      </c>
      <c r="D24" s="24"/>
      <c r="E24" s="16"/>
      <c r="F24" s="13">
        <v>25</v>
      </c>
      <c r="G24" s="7">
        <v>0</v>
      </c>
      <c r="H24" s="7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17</v>
      </c>
      <c r="R24" s="9">
        <f t="shared" si="0"/>
        <v>42</v>
      </c>
    </row>
    <row r="25" spans="1:20" ht="15.75" thickBot="1">
      <c r="B25" s="11">
        <v>84</v>
      </c>
      <c r="C25" s="12" t="s">
        <v>88</v>
      </c>
      <c r="D25" s="24"/>
      <c r="E25" s="16"/>
      <c r="F25" s="13">
        <v>0</v>
      </c>
      <c r="G25" s="7">
        <v>0</v>
      </c>
      <c r="H25" s="7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40</v>
      </c>
      <c r="Q25" s="10">
        <v>0</v>
      </c>
      <c r="R25" s="9">
        <f t="shared" si="0"/>
        <v>40</v>
      </c>
    </row>
    <row r="26" spans="1:20" ht="15.75" thickBot="1">
      <c r="B26" s="11">
        <v>100</v>
      </c>
      <c r="C26" s="12" t="s">
        <v>30</v>
      </c>
      <c r="D26" s="24"/>
      <c r="E26" s="16"/>
      <c r="F26" s="13">
        <v>0</v>
      </c>
      <c r="G26" s="7">
        <v>0</v>
      </c>
      <c r="H26" s="7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40</v>
      </c>
      <c r="R26" s="9">
        <v>40</v>
      </c>
      <c r="T26" t="s">
        <v>92</v>
      </c>
    </row>
    <row r="27" spans="1:20" ht="15.75" thickBot="1">
      <c r="B27" s="11">
        <v>144</v>
      </c>
      <c r="C27" s="12" t="s">
        <v>65</v>
      </c>
      <c r="D27" s="23"/>
      <c r="E27" s="16"/>
      <c r="F27" s="13">
        <v>0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31</v>
      </c>
      <c r="Q27" s="10">
        <v>0</v>
      </c>
      <c r="R27" s="9">
        <f t="shared" ref="R27:R33" si="1">SUM(F27:Q27)</f>
        <v>31</v>
      </c>
    </row>
    <row r="28" spans="1:20" ht="15.75" thickBot="1">
      <c r="B28" s="11">
        <v>203</v>
      </c>
      <c r="C28" s="12" t="s">
        <v>59</v>
      </c>
      <c r="D28" s="23"/>
      <c r="E28" s="16"/>
      <c r="F28" s="13">
        <v>0</v>
      </c>
      <c r="G28" s="7">
        <v>0</v>
      </c>
      <c r="H28" s="7">
        <v>0</v>
      </c>
      <c r="I28" s="10">
        <v>0</v>
      </c>
      <c r="J28" s="10">
        <v>0</v>
      </c>
      <c r="K28" s="10">
        <v>27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9">
        <f t="shared" si="1"/>
        <v>27</v>
      </c>
    </row>
    <row r="29" spans="1:20" ht="15.75" thickBot="1">
      <c r="B29" s="11">
        <v>917</v>
      </c>
      <c r="C29" s="12" t="s">
        <v>90</v>
      </c>
      <c r="D29" s="23"/>
      <c r="E29" s="16"/>
      <c r="F29" s="13">
        <v>0</v>
      </c>
      <c r="G29" s="7">
        <v>0</v>
      </c>
      <c r="H29" s="7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25</v>
      </c>
      <c r="R29" s="9">
        <f t="shared" si="1"/>
        <v>25</v>
      </c>
    </row>
    <row r="30" spans="1:20" ht="15.75" thickBot="1">
      <c r="B30" s="11">
        <v>292</v>
      </c>
      <c r="C30" s="12" t="s">
        <v>75</v>
      </c>
      <c r="D30" s="38"/>
      <c r="E30" s="16"/>
      <c r="F30" s="13">
        <v>0</v>
      </c>
      <c r="G30" s="7">
        <v>0</v>
      </c>
      <c r="H30" s="7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21</v>
      </c>
      <c r="P30" s="10">
        <v>0</v>
      </c>
      <c r="Q30" s="10">
        <v>0</v>
      </c>
      <c r="R30" s="9">
        <f t="shared" si="1"/>
        <v>21</v>
      </c>
    </row>
    <row r="31" spans="1:20" ht="15.75" thickBot="1">
      <c r="B31" s="11">
        <v>163</v>
      </c>
      <c r="C31" s="35" t="s">
        <v>47</v>
      </c>
      <c r="D31" s="8"/>
      <c r="E31" s="16"/>
      <c r="F31" s="13">
        <v>17</v>
      </c>
      <c r="G31" s="7">
        <v>0</v>
      </c>
      <c r="H31" s="7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9">
        <f t="shared" si="1"/>
        <v>17</v>
      </c>
    </row>
    <row r="32" spans="1:20" ht="15.75" thickBot="1">
      <c r="B32" s="11">
        <v>261</v>
      </c>
      <c r="C32" s="35" t="s">
        <v>46</v>
      </c>
      <c r="D32" s="8"/>
      <c r="E32" s="16"/>
      <c r="F32" s="13">
        <v>0</v>
      </c>
      <c r="G32" s="7">
        <v>0</v>
      </c>
      <c r="H32" s="7">
        <v>0</v>
      </c>
      <c r="I32" s="10">
        <v>0</v>
      </c>
      <c r="J32" s="10">
        <v>0</v>
      </c>
      <c r="K32" s="10">
        <v>0</v>
      </c>
      <c r="L32" s="10">
        <v>16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9">
        <f t="shared" si="1"/>
        <v>16</v>
      </c>
    </row>
    <row r="33" spans="2:18" ht="15.75" thickBot="1">
      <c r="B33" s="11">
        <v>1008</v>
      </c>
      <c r="C33" s="12" t="s">
        <v>85</v>
      </c>
      <c r="D33" s="38"/>
      <c r="E33" s="16"/>
      <c r="F33" s="13">
        <v>0</v>
      </c>
      <c r="G33" s="7">
        <v>0</v>
      </c>
      <c r="H33" s="7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13</v>
      </c>
      <c r="P33" s="10">
        <v>0</v>
      </c>
      <c r="Q33" s="10">
        <v>0</v>
      </c>
      <c r="R33" s="9">
        <f t="shared" si="1"/>
        <v>13</v>
      </c>
    </row>
  </sheetData>
  <sortState ref="B2:U33">
    <sortCondition descending="1" ref="R2:R33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A18" sqref="A18:XFD21"/>
    </sheetView>
  </sheetViews>
  <sheetFormatPr defaultRowHeight="15"/>
  <cols>
    <col min="2" max="2" width="11.85546875" customWidth="1"/>
    <col min="3" max="3" width="34.7109375" customWidth="1"/>
    <col min="4" max="4" width="5.5703125" customWidth="1"/>
    <col min="5" max="5" width="11.140625" customWidth="1"/>
    <col min="11" max="11" width="9.140625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43647</v>
      </c>
      <c r="F1" s="3">
        <v>43654</v>
      </c>
      <c r="G1" s="3">
        <v>43661</v>
      </c>
      <c r="H1" s="3">
        <v>43668</v>
      </c>
      <c r="I1" s="4">
        <v>43675</v>
      </c>
      <c r="J1" s="5"/>
    </row>
    <row r="2" spans="1:11" ht="15.75" customHeight="1" thickBot="1">
      <c r="A2" s="55" t="s">
        <v>56</v>
      </c>
      <c r="B2" s="17">
        <v>471</v>
      </c>
      <c r="C2" s="18" t="s">
        <v>32</v>
      </c>
      <c r="D2" s="34"/>
      <c r="E2" s="8">
        <v>41</v>
      </c>
      <c r="F2" s="8">
        <v>45</v>
      </c>
      <c r="G2" s="7">
        <v>0</v>
      </c>
      <c r="H2" s="48">
        <v>44</v>
      </c>
      <c r="I2" s="48">
        <v>45</v>
      </c>
      <c r="J2" s="9">
        <f t="shared" ref="J2:J17" si="0">SUM(LARGE(E2:I2,1)+LARGE(E2:I2,2)+LARGE(E2:I2,3))</f>
        <v>134</v>
      </c>
      <c r="K2">
        <f>SUM(E2:I2)/225</f>
        <v>0.77777777777777779</v>
      </c>
    </row>
    <row r="3" spans="1:11" ht="15.75" thickBot="1">
      <c r="A3" s="55"/>
      <c r="B3" s="11">
        <v>150</v>
      </c>
      <c r="C3" s="12" t="s">
        <v>34</v>
      </c>
      <c r="D3" s="6"/>
      <c r="E3" s="7">
        <v>33</v>
      </c>
      <c r="F3" s="7">
        <v>41</v>
      </c>
      <c r="G3" s="7">
        <v>0</v>
      </c>
      <c r="H3" s="10">
        <v>37</v>
      </c>
      <c r="I3" s="10">
        <v>0</v>
      </c>
      <c r="J3" s="9">
        <f t="shared" si="0"/>
        <v>111</v>
      </c>
      <c r="K3">
        <f t="shared" ref="K3:K17" si="1">SUM(E3:I3)/225</f>
        <v>0.49333333333333335</v>
      </c>
    </row>
    <row r="4" spans="1:11" ht="15.75" thickBot="1">
      <c r="A4" s="55"/>
      <c r="B4" s="11">
        <v>107</v>
      </c>
      <c r="C4" s="12" t="s">
        <v>68</v>
      </c>
      <c r="D4" s="6"/>
      <c r="E4" s="7">
        <v>23</v>
      </c>
      <c r="F4" s="7">
        <v>38</v>
      </c>
      <c r="G4" s="7">
        <v>0</v>
      </c>
      <c r="H4" s="10">
        <v>0</v>
      </c>
      <c r="I4" s="10">
        <v>42</v>
      </c>
      <c r="J4" s="9">
        <f t="shared" si="0"/>
        <v>103</v>
      </c>
      <c r="K4">
        <f t="shared" si="1"/>
        <v>0.45777777777777778</v>
      </c>
    </row>
    <row r="5" spans="1:11" ht="15.75" thickBot="1">
      <c r="A5" s="55"/>
      <c r="B5" s="11">
        <v>13</v>
      </c>
      <c r="C5" s="12" t="s">
        <v>2</v>
      </c>
      <c r="D5" s="6"/>
      <c r="E5" s="7">
        <v>27</v>
      </c>
      <c r="F5" s="7">
        <v>30</v>
      </c>
      <c r="G5" s="7">
        <v>0</v>
      </c>
      <c r="H5" s="10">
        <v>29</v>
      </c>
      <c r="I5" s="10">
        <v>0</v>
      </c>
      <c r="J5" s="9">
        <f t="shared" si="0"/>
        <v>86</v>
      </c>
      <c r="K5">
        <f t="shared" si="1"/>
        <v>0.38222222222222224</v>
      </c>
    </row>
    <row r="6" spans="1:11" ht="15.75" thickBot="1">
      <c r="A6" s="55"/>
      <c r="B6" s="11">
        <v>121</v>
      </c>
      <c r="C6" s="35" t="s">
        <v>36</v>
      </c>
      <c r="D6" s="6"/>
      <c r="E6" s="7">
        <v>32</v>
      </c>
      <c r="F6" s="7">
        <v>16</v>
      </c>
      <c r="G6" s="7">
        <v>0</v>
      </c>
      <c r="H6" s="10">
        <v>34</v>
      </c>
      <c r="I6" s="10">
        <v>0</v>
      </c>
      <c r="J6" s="9">
        <f t="shared" si="0"/>
        <v>82</v>
      </c>
      <c r="K6">
        <f t="shared" si="1"/>
        <v>0.36444444444444446</v>
      </c>
    </row>
    <row r="7" spans="1:11" ht="15.75" thickBot="1">
      <c r="A7" s="55"/>
      <c r="B7" s="11">
        <v>192</v>
      </c>
      <c r="C7" s="12" t="s">
        <v>39</v>
      </c>
      <c r="D7" s="6"/>
      <c r="E7" s="7">
        <v>18</v>
      </c>
      <c r="F7" s="7">
        <v>22</v>
      </c>
      <c r="G7" s="7">
        <v>0</v>
      </c>
      <c r="H7" s="10">
        <v>0</v>
      </c>
      <c r="I7" s="10">
        <v>0</v>
      </c>
      <c r="J7" s="9">
        <f t="shared" si="0"/>
        <v>40</v>
      </c>
      <c r="K7">
        <f t="shared" si="1"/>
        <v>0.17777777777777778</v>
      </c>
    </row>
    <row r="8" spans="1:11" ht="15.75" thickBot="1">
      <c r="A8" s="55"/>
      <c r="B8" s="26">
        <v>413</v>
      </c>
      <c r="C8" s="27" t="s">
        <v>41</v>
      </c>
      <c r="D8" s="6"/>
      <c r="E8" s="7">
        <v>38</v>
      </c>
      <c r="F8" s="7">
        <v>0</v>
      </c>
      <c r="G8" s="7">
        <v>0</v>
      </c>
      <c r="H8" s="10">
        <v>0</v>
      </c>
      <c r="I8" s="10">
        <v>0</v>
      </c>
      <c r="J8" s="9">
        <f t="shared" si="0"/>
        <v>38</v>
      </c>
      <c r="K8">
        <f t="shared" si="1"/>
        <v>0.16888888888888889</v>
      </c>
    </row>
    <row r="9" spans="1:11" ht="15.75" thickBot="1">
      <c r="A9" s="55"/>
      <c r="B9" s="26">
        <v>338</v>
      </c>
      <c r="C9" s="30" t="s">
        <v>83</v>
      </c>
      <c r="D9" s="6"/>
      <c r="E9" s="7">
        <v>0</v>
      </c>
      <c r="F9" s="7">
        <v>0</v>
      </c>
      <c r="G9" s="7">
        <v>0</v>
      </c>
      <c r="H9" s="10">
        <v>0</v>
      </c>
      <c r="I9" s="10">
        <v>34</v>
      </c>
      <c r="J9" s="9">
        <f t="shared" si="0"/>
        <v>34</v>
      </c>
      <c r="K9">
        <f t="shared" si="1"/>
        <v>0.15111111111111111</v>
      </c>
    </row>
    <row r="10" spans="1:11" ht="15.75" thickBot="1">
      <c r="A10" s="55"/>
      <c r="B10" s="26">
        <v>117</v>
      </c>
      <c r="C10" s="30" t="s">
        <v>82</v>
      </c>
      <c r="D10" s="6"/>
      <c r="E10" s="7">
        <v>33</v>
      </c>
      <c r="F10" s="7">
        <v>0</v>
      </c>
      <c r="G10" s="7">
        <v>0</v>
      </c>
      <c r="H10" s="10">
        <v>0</v>
      </c>
      <c r="I10" s="10">
        <v>0</v>
      </c>
      <c r="J10" s="9">
        <f t="shared" si="0"/>
        <v>33</v>
      </c>
      <c r="K10">
        <f t="shared" si="1"/>
        <v>0.14666666666666667</v>
      </c>
    </row>
    <row r="11" spans="1:11" ht="15.75" thickBot="1">
      <c r="A11" s="55"/>
      <c r="B11" s="26">
        <v>211</v>
      </c>
      <c r="C11" s="30" t="s">
        <v>73</v>
      </c>
      <c r="D11" s="6"/>
      <c r="E11" s="7">
        <v>17</v>
      </c>
      <c r="F11" s="7">
        <v>16</v>
      </c>
      <c r="G11" s="7">
        <v>0</v>
      </c>
      <c r="H11" s="10">
        <v>0</v>
      </c>
      <c r="I11" s="10">
        <v>0</v>
      </c>
      <c r="J11" s="9">
        <f t="shared" si="0"/>
        <v>33</v>
      </c>
      <c r="K11">
        <f t="shared" si="1"/>
        <v>0.14666666666666667</v>
      </c>
    </row>
    <row r="12" spans="1:11" ht="15.75" thickBot="1">
      <c r="A12" s="55"/>
      <c r="B12" s="26">
        <v>555</v>
      </c>
      <c r="C12" s="30" t="s">
        <v>78</v>
      </c>
      <c r="D12" s="6"/>
      <c r="E12" s="7">
        <v>0</v>
      </c>
      <c r="F12" s="7">
        <v>31</v>
      </c>
      <c r="G12" s="7">
        <v>0</v>
      </c>
      <c r="H12" s="10">
        <v>0</v>
      </c>
      <c r="I12" s="10">
        <v>0</v>
      </c>
      <c r="J12" s="9">
        <f t="shared" si="0"/>
        <v>31</v>
      </c>
      <c r="K12">
        <f t="shared" si="1"/>
        <v>0.13777777777777778</v>
      </c>
    </row>
    <row r="13" spans="1:11" ht="15.75" thickBot="1">
      <c r="A13" s="55"/>
      <c r="B13" s="11">
        <v>909</v>
      </c>
      <c r="C13" s="12" t="s">
        <v>67</v>
      </c>
      <c r="D13" s="6"/>
      <c r="E13" s="7">
        <v>0</v>
      </c>
      <c r="F13" s="7">
        <v>0</v>
      </c>
      <c r="G13" s="7">
        <v>0</v>
      </c>
      <c r="H13" s="10">
        <v>0</v>
      </c>
      <c r="I13" s="10">
        <v>31</v>
      </c>
      <c r="J13" s="9">
        <f t="shared" si="0"/>
        <v>31</v>
      </c>
      <c r="K13">
        <f t="shared" si="1"/>
        <v>0.13777777777777778</v>
      </c>
    </row>
    <row r="14" spans="1:11" ht="15.75" thickBot="1">
      <c r="A14" s="55"/>
      <c r="B14" s="26">
        <v>109</v>
      </c>
      <c r="C14" s="30" t="s">
        <v>79</v>
      </c>
      <c r="D14" s="6"/>
      <c r="E14" s="7">
        <v>0</v>
      </c>
      <c r="F14" s="7">
        <v>25</v>
      </c>
      <c r="G14" s="7">
        <v>0</v>
      </c>
      <c r="H14" s="10">
        <v>0</v>
      </c>
      <c r="I14" s="10">
        <v>0</v>
      </c>
      <c r="J14" s="9">
        <f t="shared" si="0"/>
        <v>25</v>
      </c>
      <c r="K14">
        <f t="shared" si="1"/>
        <v>0.1111111111111111</v>
      </c>
    </row>
    <row r="15" spans="1:11" ht="15.75" thickBot="1">
      <c r="A15" s="55"/>
      <c r="B15" s="26">
        <v>154</v>
      </c>
      <c r="C15" s="30" t="s">
        <v>76</v>
      </c>
      <c r="D15" s="6"/>
      <c r="E15" s="7">
        <v>0</v>
      </c>
      <c r="F15" s="7">
        <v>21</v>
      </c>
      <c r="G15" s="7">
        <v>0</v>
      </c>
      <c r="H15" s="10">
        <v>0</v>
      </c>
      <c r="I15" s="10">
        <v>0</v>
      </c>
      <c r="J15" s="9">
        <f t="shared" si="0"/>
        <v>21</v>
      </c>
      <c r="K15">
        <f t="shared" si="1"/>
        <v>9.3333333333333338E-2</v>
      </c>
    </row>
    <row r="16" spans="1:11" ht="15.75" thickBot="1">
      <c r="A16" s="55"/>
      <c r="B16" s="26">
        <v>120</v>
      </c>
      <c r="C16" s="30" t="s">
        <v>37</v>
      </c>
      <c r="D16" s="6"/>
      <c r="E16" s="7">
        <v>19</v>
      </c>
      <c r="F16" s="7">
        <v>0</v>
      </c>
      <c r="G16" s="7">
        <v>0</v>
      </c>
      <c r="H16" s="10">
        <v>0</v>
      </c>
      <c r="I16" s="10">
        <v>0</v>
      </c>
      <c r="J16" s="9">
        <f t="shared" si="0"/>
        <v>19</v>
      </c>
      <c r="K16">
        <f t="shared" si="1"/>
        <v>8.4444444444444447E-2</v>
      </c>
    </row>
    <row r="17" spans="1:11" ht="15.75" thickBot="1">
      <c r="A17" s="55"/>
      <c r="B17" s="26">
        <v>261</v>
      </c>
      <c r="C17" s="30" t="s">
        <v>46</v>
      </c>
      <c r="D17" s="6"/>
      <c r="E17" s="7">
        <v>16</v>
      </c>
      <c r="F17" s="7">
        <v>0</v>
      </c>
      <c r="G17" s="7">
        <v>0</v>
      </c>
      <c r="H17" s="10">
        <v>0</v>
      </c>
      <c r="I17" s="10">
        <v>0</v>
      </c>
      <c r="J17" s="9">
        <f t="shared" si="0"/>
        <v>16</v>
      </c>
      <c r="K17">
        <f t="shared" si="1"/>
        <v>7.1111111111111111E-2</v>
      </c>
    </row>
    <row r="19" spans="1:11">
      <c r="C19" s="6" t="s">
        <v>29</v>
      </c>
      <c r="D19" s="31"/>
      <c r="E19" s="6">
        <f>COUNTIF(E2:E17,"&gt;0")</f>
        <v>11</v>
      </c>
      <c r="F19" s="6">
        <f>COUNTIF(F2:F17,"&gt;0")</f>
        <v>10</v>
      </c>
      <c r="G19" s="6">
        <f>COUNTIF(G2:G17,"&gt;0")</f>
        <v>0</v>
      </c>
      <c r="H19" s="6">
        <f>COUNTIF(H2:H17,"&gt;0")</f>
        <v>4</v>
      </c>
      <c r="I19" s="6">
        <f>COUNTIF(I2:I17,"&gt;0")</f>
        <v>4</v>
      </c>
    </row>
  </sheetData>
  <sortState ref="B2:J27">
    <sortCondition descending="1" ref="J2:J27"/>
  </sortState>
  <mergeCells count="1">
    <mergeCell ref="A2:A1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B15" sqref="A15:XFD33"/>
    </sheetView>
  </sheetViews>
  <sheetFormatPr defaultRowHeight="15"/>
  <cols>
    <col min="3" max="3" width="23.85546875" customWidth="1"/>
    <col min="4" max="4" width="8.425781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43682</v>
      </c>
      <c r="F1" s="3">
        <v>43689</v>
      </c>
      <c r="G1" s="19">
        <v>43696</v>
      </c>
      <c r="H1" s="20">
        <v>43703</v>
      </c>
      <c r="I1" s="5"/>
    </row>
    <row r="2" spans="1:10" ht="15.75" customHeight="1" thickBot="1">
      <c r="A2" s="55" t="s">
        <v>48</v>
      </c>
      <c r="B2" s="17">
        <v>471</v>
      </c>
      <c r="C2" s="18" t="s">
        <v>32</v>
      </c>
      <c r="D2" s="6"/>
      <c r="E2" s="7">
        <v>37</v>
      </c>
      <c r="F2" s="8">
        <v>39</v>
      </c>
      <c r="G2" s="48">
        <v>43</v>
      </c>
      <c r="H2" s="21">
        <v>0</v>
      </c>
      <c r="I2" s="9">
        <f t="shared" ref="I2:I14" si="0">SUM(LARGE(E2:H2,1)+LARGE(E2:H2,2)+LARGE(E2:H2,3))</f>
        <v>119</v>
      </c>
      <c r="J2">
        <f t="shared" ref="J2:J14" si="1">SUM(E2:H2)/180</f>
        <v>0.66111111111111109</v>
      </c>
    </row>
    <row r="3" spans="1:10" ht="15.75" thickBot="1">
      <c r="A3" s="55"/>
      <c r="B3" s="11">
        <v>150</v>
      </c>
      <c r="C3" s="12" t="s">
        <v>34</v>
      </c>
      <c r="D3" s="6"/>
      <c r="E3" s="8">
        <v>44</v>
      </c>
      <c r="F3" s="7">
        <v>34</v>
      </c>
      <c r="G3" s="10">
        <v>33</v>
      </c>
      <c r="H3" s="21">
        <v>0</v>
      </c>
      <c r="I3" s="9">
        <f t="shared" si="0"/>
        <v>111</v>
      </c>
      <c r="J3">
        <f t="shared" si="1"/>
        <v>0.6166666666666667</v>
      </c>
    </row>
    <row r="4" spans="1:10" ht="15.75" thickBot="1">
      <c r="A4" s="55"/>
      <c r="B4" s="11">
        <v>121</v>
      </c>
      <c r="C4" s="12" t="s">
        <v>36</v>
      </c>
      <c r="D4" s="6"/>
      <c r="E4" s="7">
        <v>0</v>
      </c>
      <c r="F4" s="7">
        <v>41</v>
      </c>
      <c r="G4" s="10">
        <v>25</v>
      </c>
      <c r="H4" s="21">
        <v>0</v>
      </c>
      <c r="I4" s="9">
        <f t="shared" si="0"/>
        <v>66</v>
      </c>
      <c r="J4">
        <f t="shared" si="1"/>
        <v>0.36666666666666664</v>
      </c>
    </row>
    <row r="5" spans="1:10" ht="15.75" thickBot="1">
      <c r="A5" s="55"/>
      <c r="B5" s="11">
        <v>107</v>
      </c>
      <c r="C5" s="12" t="s">
        <v>68</v>
      </c>
      <c r="D5" s="6"/>
      <c r="E5" s="7">
        <v>34</v>
      </c>
      <c r="F5" s="7">
        <v>19</v>
      </c>
      <c r="G5" s="10">
        <v>0</v>
      </c>
      <c r="H5" s="21">
        <v>0</v>
      </c>
      <c r="I5" s="9">
        <f t="shared" si="0"/>
        <v>53</v>
      </c>
      <c r="J5">
        <f t="shared" si="1"/>
        <v>0.29444444444444445</v>
      </c>
    </row>
    <row r="6" spans="1:10" ht="15.75" thickBot="1">
      <c r="A6" s="55"/>
      <c r="B6" s="11">
        <v>909</v>
      </c>
      <c r="C6" s="35" t="s">
        <v>67</v>
      </c>
      <c r="D6" s="6"/>
      <c r="E6" s="7">
        <v>0</v>
      </c>
      <c r="F6" s="7">
        <v>26</v>
      </c>
      <c r="G6" s="10">
        <v>26</v>
      </c>
      <c r="H6" s="21">
        <v>0</v>
      </c>
      <c r="I6" s="9">
        <f t="shared" si="0"/>
        <v>52</v>
      </c>
      <c r="J6">
        <f t="shared" si="1"/>
        <v>0.28888888888888886</v>
      </c>
    </row>
    <row r="7" spans="1:10" ht="15.75" thickBot="1">
      <c r="A7" s="55"/>
      <c r="B7" s="11">
        <v>154</v>
      </c>
      <c r="C7" s="12" t="s">
        <v>76</v>
      </c>
      <c r="D7" s="6"/>
      <c r="E7" s="7">
        <v>0</v>
      </c>
      <c r="F7" s="7">
        <v>25</v>
      </c>
      <c r="G7" s="10">
        <v>24</v>
      </c>
      <c r="H7" s="21">
        <v>0</v>
      </c>
      <c r="I7" s="9">
        <f t="shared" si="0"/>
        <v>49</v>
      </c>
      <c r="J7">
        <f t="shared" si="1"/>
        <v>0.2722222222222222</v>
      </c>
    </row>
    <row r="8" spans="1:10" ht="15.75" thickBot="1">
      <c r="A8" s="55"/>
      <c r="B8" s="26">
        <v>117</v>
      </c>
      <c r="C8" s="30" t="s">
        <v>82</v>
      </c>
      <c r="D8" s="6"/>
      <c r="E8" s="7">
        <v>0</v>
      </c>
      <c r="F8" s="7">
        <v>0</v>
      </c>
      <c r="G8" s="10">
        <v>40</v>
      </c>
      <c r="H8" s="21">
        <v>0</v>
      </c>
      <c r="I8" s="9">
        <f t="shared" si="0"/>
        <v>40</v>
      </c>
      <c r="J8">
        <f t="shared" si="1"/>
        <v>0.22222222222222221</v>
      </c>
    </row>
    <row r="9" spans="1:10" ht="15.75" thickBot="1">
      <c r="A9" s="55"/>
      <c r="B9" s="26">
        <v>109</v>
      </c>
      <c r="C9" s="30" t="s">
        <v>79</v>
      </c>
      <c r="D9" s="6"/>
      <c r="E9" s="7">
        <v>0</v>
      </c>
      <c r="F9" s="7">
        <v>16</v>
      </c>
      <c r="G9" s="10">
        <v>23</v>
      </c>
      <c r="H9" s="21">
        <v>0</v>
      </c>
      <c r="I9" s="9">
        <f t="shared" si="0"/>
        <v>39</v>
      </c>
      <c r="J9">
        <f t="shared" si="1"/>
        <v>0.21666666666666667</v>
      </c>
    </row>
    <row r="10" spans="1:10" ht="15.75" thickBot="1">
      <c r="A10" s="55"/>
      <c r="B10" s="26">
        <v>629</v>
      </c>
      <c r="C10" s="30" t="s">
        <v>63</v>
      </c>
      <c r="D10" s="6"/>
      <c r="E10" s="7">
        <v>0</v>
      </c>
      <c r="F10" s="7">
        <v>32</v>
      </c>
      <c r="G10" s="10">
        <v>0</v>
      </c>
      <c r="H10" s="21">
        <v>0</v>
      </c>
      <c r="I10" s="9">
        <f t="shared" si="0"/>
        <v>32</v>
      </c>
      <c r="J10">
        <f t="shared" si="1"/>
        <v>0.17777777777777778</v>
      </c>
    </row>
    <row r="11" spans="1:10" ht="15.75" thickBot="1">
      <c r="A11" s="55"/>
      <c r="B11" s="26">
        <v>13</v>
      </c>
      <c r="C11" s="30" t="s">
        <v>2</v>
      </c>
      <c r="D11" s="6"/>
      <c r="E11" s="7">
        <v>28</v>
      </c>
      <c r="F11" s="7">
        <v>0</v>
      </c>
      <c r="G11" s="10">
        <v>0</v>
      </c>
      <c r="H11" s="21">
        <v>0</v>
      </c>
      <c r="I11" s="9">
        <f t="shared" si="0"/>
        <v>28</v>
      </c>
      <c r="J11">
        <f t="shared" si="1"/>
        <v>0.15555555555555556</v>
      </c>
    </row>
    <row r="12" spans="1:10" ht="15.75" thickBot="1">
      <c r="A12" s="55"/>
      <c r="B12" s="26">
        <v>192</v>
      </c>
      <c r="C12" s="30" t="s">
        <v>39</v>
      </c>
      <c r="D12" s="6"/>
      <c r="E12" s="7">
        <v>25</v>
      </c>
      <c r="F12" s="7">
        <v>0</v>
      </c>
      <c r="G12" s="10">
        <v>0</v>
      </c>
      <c r="H12" s="21">
        <v>0</v>
      </c>
      <c r="I12" s="9">
        <f t="shared" si="0"/>
        <v>25</v>
      </c>
      <c r="J12">
        <f t="shared" si="1"/>
        <v>0.1388888888888889</v>
      </c>
    </row>
    <row r="13" spans="1:10" ht="15.75" thickBot="1">
      <c r="A13" s="55"/>
      <c r="B13" s="11">
        <v>211</v>
      </c>
      <c r="C13" s="12" t="s">
        <v>73</v>
      </c>
      <c r="D13" s="6"/>
      <c r="E13" s="7">
        <v>22</v>
      </c>
      <c r="F13" s="7">
        <v>0</v>
      </c>
      <c r="G13" s="10">
        <v>0</v>
      </c>
      <c r="H13" s="21">
        <v>0</v>
      </c>
      <c r="I13" s="9">
        <f t="shared" si="0"/>
        <v>22</v>
      </c>
      <c r="J13">
        <f t="shared" si="1"/>
        <v>0.12222222222222222</v>
      </c>
    </row>
    <row r="14" spans="1:10" ht="15.75" thickBot="1">
      <c r="A14" s="55"/>
      <c r="B14" s="26">
        <v>555</v>
      </c>
      <c r="C14" s="30" t="s">
        <v>78</v>
      </c>
      <c r="D14" s="6"/>
      <c r="E14" s="7">
        <v>0</v>
      </c>
      <c r="F14" s="7">
        <v>0</v>
      </c>
      <c r="G14" s="10">
        <v>18</v>
      </c>
      <c r="H14" s="21">
        <v>0</v>
      </c>
      <c r="I14" s="9">
        <f t="shared" si="0"/>
        <v>18</v>
      </c>
      <c r="J14">
        <f t="shared" si="1"/>
        <v>0.1</v>
      </c>
    </row>
    <row r="16" spans="1:10">
      <c r="C16" s="6" t="s">
        <v>29</v>
      </c>
      <c r="D16" s="31"/>
      <c r="E16" s="6">
        <f>COUNTIF(E2:E14,"&gt;0")</f>
        <v>6</v>
      </c>
      <c r="F16" s="6">
        <f>COUNTIF(F2:F14,"&gt;0")</f>
        <v>8</v>
      </c>
      <c r="G16" s="6">
        <f>COUNTIF(G2:G14,"&gt;0")</f>
        <v>8</v>
      </c>
    </row>
  </sheetData>
  <sortState ref="B2:I27">
    <sortCondition descending="1" ref="I2:I27"/>
  </sortState>
  <mergeCells count="1">
    <mergeCell ref="A2:A14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B14" sqref="A14:XFD35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1" max="11" width="0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43710</v>
      </c>
      <c r="F1" s="3">
        <v>43717</v>
      </c>
      <c r="G1" s="3">
        <v>43724</v>
      </c>
      <c r="H1" s="3">
        <v>43731</v>
      </c>
      <c r="I1" s="4">
        <v>43738</v>
      </c>
      <c r="J1" s="5"/>
    </row>
    <row r="2" spans="1:11" ht="15.75" customHeight="1" thickBot="1">
      <c r="A2" s="55" t="s">
        <v>48</v>
      </c>
      <c r="B2" s="17">
        <v>338</v>
      </c>
      <c r="C2" s="18" t="s">
        <v>83</v>
      </c>
      <c r="D2" s="52"/>
      <c r="E2" s="8">
        <v>43</v>
      </c>
      <c r="F2" s="7">
        <v>37</v>
      </c>
      <c r="G2" s="7">
        <v>37</v>
      </c>
      <c r="H2" s="10">
        <v>36</v>
      </c>
      <c r="I2" s="10">
        <v>38</v>
      </c>
      <c r="J2" s="9">
        <f t="shared" ref="J2:J13" si="0">SUM(LARGE(E2:I2,1)+LARGE(E2:I2,2)+LARGE(E2:I2,3))</f>
        <v>118</v>
      </c>
      <c r="K2">
        <f t="shared" ref="K2:K13" si="1">SUM(E2:H2)/180</f>
        <v>0.85</v>
      </c>
    </row>
    <row r="3" spans="1:11" ht="15.75" thickBot="1">
      <c r="A3" s="55"/>
      <c r="B3" s="11">
        <v>121</v>
      </c>
      <c r="C3" s="12" t="s">
        <v>36</v>
      </c>
      <c r="D3" s="6"/>
      <c r="E3" s="7">
        <v>39</v>
      </c>
      <c r="F3" s="7">
        <v>0</v>
      </c>
      <c r="G3" s="8">
        <v>45</v>
      </c>
      <c r="H3" s="10">
        <v>33</v>
      </c>
      <c r="I3" s="10">
        <v>0</v>
      </c>
      <c r="J3" s="9">
        <f t="shared" si="0"/>
        <v>117</v>
      </c>
      <c r="K3">
        <f t="shared" si="1"/>
        <v>0.65</v>
      </c>
    </row>
    <row r="4" spans="1:11" ht="15.75" thickBot="1">
      <c r="A4" s="55"/>
      <c r="B4" s="11">
        <v>107</v>
      </c>
      <c r="C4" s="12" t="s">
        <v>68</v>
      </c>
      <c r="D4" s="6"/>
      <c r="E4" s="7">
        <v>33</v>
      </c>
      <c r="F4" s="7">
        <v>37</v>
      </c>
      <c r="G4" s="7">
        <v>29</v>
      </c>
      <c r="H4" s="10">
        <v>34</v>
      </c>
      <c r="I4" s="10">
        <v>25</v>
      </c>
      <c r="J4" s="9">
        <f t="shared" si="0"/>
        <v>104</v>
      </c>
      <c r="K4">
        <f t="shared" si="1"/>
        <v>0.73888888888888893</v>
      </c>
    </row>
    <row r="5" spans="1:11" ht="15.75" thickBot="1">
      <c r="A5" s="55"/>
      <c r="B5" s="11">
        <v>13</v>
      </c>
      <c r="C5" s="12" t="s">
        <v>2</v>
      </c>
      <c r="D5" s="6"/>
      <c r="E5" s="7">
        <v>35</v>
      </c>
      <c r="F5" s="7">
        <v>26</v>
      </c>
      <c r="G5" s="7">
        <v>0</v>
      </c>
      <c r="H5" s="10">
        <v>0</v>
      </c>
      <c r="I5" s="10">
        <v>28</v>
      </c>
      <c r="J5" s="9">
        <f t="shared" si="0"/>
        <v>89</v>
      </c>
      <c r="K5">
        <f t="shared" si="1"/>
        <v>0.33888888888888891</v>
      </c>
    </row>
    <row r="6" spans="1:11" ht="15.75" thickBot="1">
      <c r="A6" s="55"/>
      <c r="B6" s="11">
        <v>471</v>
      </c>
      <c r="C6" s="35" t="s">
        <v>32</v>
      </c>
      <c r="D6" s="6"/>
      <c r="E6" s="7">
        <v>0</v>
      </c>
      <c r="F6" s="8">
        <v>45</v>
      </c>
      <c r="G6" s="7">
        <v>0</v>
      </c>
      <c r="H6" s="48">
        <v>44</v>
      </c>
      <c r="I6" s="10">
        <v>0</v>
      </c>
      <c r="J6" s="9">
        <f t="shared" si="0"/>
        <v>89</v>
      </c>
      <c r="K6">
        <f t="shared" si="1"/>
        <v>0.49444444444444446</v>
      </c>
    </row>
    <row r="7" spans="1:11" ht="15.75" thickBot="1">
      <c r="A7" s="55"/>
      <c r="B7" s="11">
        <v>109</v>
      </c>
      <c r="C7" s="12" t="s">
        <v>79</v>
      </c>
      <c r="D7" s="6"/>
      <c r="E7" s="7">
        <v>0</v>
      </c>
      <c r="F7" s="7">
        <v>0</v>
      </c>
      <c r="G7" s="7">
        <v>22</v>
      </c>
      <c r="H7" s="10">
        <v>23</v>
      </c>
      <c r="I7" s="10">
        <v>25</v>
      </c>
      <c r="J7" s="9">
        <f t="shared" si="0"/>
        <v>70</v>
      </c>
      <c r="K7">
        <f t="shared" si="1"/>
        <v>0.25</v>
      </c>
    </row>
    <row r="8" spans="1:11" ht="15.75" thickBot="1">
      <c r="A8" s="55"/>
      <c r="B8" s="26">
        <v>192</v>
      </c>
      <c r="C8" s="30" t="s">
        <v>39</v>
      </c>
      <c r="D8" s="6"/>
      <c r="E8" s="7">
        <v>0</v>
      </c>
      <c r="F8" s="7">
        <v>23</v>
      </c>
      <c r="G8" s="7">
        <v>0</v>
      </c>
      <c r="H8" s="10">
        <v>24</v>
      </c>
      <c r="I8" s="10">
        <v>0</v>
      </c>
      <c r="J8" s="9">
        <f t="shared" si="0"/>
        <v>47</v>
      </c>
      <c r="K8">
        <f t="shared" si="1"/>
        <v>0.26111111111111113</v>
      </c>
    </row>
    <row r="9" spans="1:11" ht="15.75" thickBot="1">
      <c r="A9" s="55"/>
      <c r="B9" s="26">
        <v>413</v>
      </c>
      <c r="C9" s="27" t="s">
        <v>41</v>
      </c>
      <c r="D9" s="46"/>
      <c r="E9" s="7">
        <v>0</v>
      </c>
      <c r="F9" s="7">
        <v>0</v>
      </c>
      <c r="G9" s="7">
        <v>0</v>
      </c>
      <c r="H9" s="10">
        <v>0</v>
      </c>
      <c r="I9" s="48">
        <v>45</v>
      </c>
      <c r="J9" s="9">
        <f t="shared" si="0"/>
        <v>45</v>
      </c>
      <c r="K9">
        <f t="shared" si="1"/>
        <v>0</v>
      </c>
    </row>
    <row r="10" spans="1:11" ht="15.75" thickBot="1">
      <c r="A10" s="55"/>
      <c r="B10" s="26">
        <v>555</v>
      </c>
      <c r="C10" s="30" t="s">
        <v>78</v>
      </c>
      <c r="D10" s="6"/>
      <c r="E10" s="7">
        <v>0</v>
      </c>
      <c r="F10" s="7">
        <v>0</v>
      </c>
      <c r="G10" s="7">
        <v>38</v>
      </c>
      <c r="H10" s="10">
        <v>0</v>
      </c>
      <c r="I10" s="10">
        <v>0</v>
      </c>
      <c r="J10" s="9">
        <f t="shared" si="0"/>
        <v>38</v>
      </c>
      <c r="K10">
        <f t="shared" si="1"/>
        <v>0.21111111111111111</v>
      </c>
    </row>
    <row r="11" spans="1:11" ht="15.75" thickBot="1">
      <c r="A11" s="55"/>
      <c r="B11" s="26">
        <v>117</v>
      </c>
      <c r="C11" s="30" t="s">
        <v>82</v>
      </c>
      <c r="D11" s="6"/>
      <c r="E11" s="7">
        <v>0</v>
      </c>
      <c r="F11" s="7">
        <v>0</v>
      </c>
      <c r="G11" s="7">
        <v>0</v>
      </c>
      <c r="H11" s="10">
        <v>0</v>
      </c>
      <c r="I11" s="10">
        <v>33</v>
      </c>
      <c r="J11" s="9">
        <f t="shared" si="0"/>
        <v>33</v>
      </c>
      <c r="K11">
        <f t="shared" si="1"/>
        <v>0</v>
      </c>
    </row>
    <row r="12" spans="1:11" ht="15.75" thickBot="1">
      <c r="A12" s="55"/>
      <c r="B12" s="26">
        <v>154</v>
      </c>
      <c r="C12" s="30" t="s">
        <v>76</v>
      </c>
      <c r="D12" s="6"/>
      <c r="E12" s="7">
        <v>0</v>
      </c>
      <c r="F12" s="7">
        <v>26</v>
      </c>
      <c r="G12" s="7">
        <v>0</v>
      </c>
      <c r="H12" s="10">
        <v>0</v>
      </c>
      <c r="I12" s="10">
        <v>0</v>
      </c>
      <c r="J12" s="9">
        <f t="shared" si="0"/>
        <v>26</v>
      </c>
      <c r="K12">
        <f t="shared" si="1"/>
        <v>0.14444444444444443</v>
      </c>
    </row>
    <row r="13" spans="1:11" ht="15.75" thickBot="1">
      <c r="A13" s="55"/>
      <c r="B13" s="11">
        <v>212</v>
      </c>
      <c r="C13" s="12" t="s">
        <v>80</v>
      </c>
      <c r="D13" s="6"/>
      <c r="E13" s="7">
        <v>0</v>
      </c>
      <c r="F13" s="7">
        <v>0</v>
      </c>
      <c r="G13" s="7">
        <v>23</v>
      </c>
      <c r="H13" s="10">
        <v>0</v>
      </c>
      <c r="I13" s="10">
        <v>0</v>
      </c>
      <c r="J13" s="9">
        <f t="shared" si="0"/>
        <v>23</v>
      </c>
      <c r="K13">
        <f t="shared" si="1"/>
        <v>0.12777777777777777</v>
      </c>
    </row>
    <row r="15" spans="1:11">
      <c r="C15" s="6" t="s">
        <v>29</v>
      </c>
      <c r="D15" s="31"/>
      <c r="E15" s="6">
        <f>COUNTIF(E2:E13,"&gt;0")</f>
        <v>4</v>
      </c>
      <c r="F15" s="6">
        <f>COUNTIF(F2:F13,"&gt;0")</f>
        <v>6</v>
      </c>
      <c r="G15" s="6">
        <f>COUNTIF(G2:G13,"&gt;0")</f>
        <v>6</v>
      </c>
      <c r="H15" s="6">
        <f>COUNTIF(H2:H13,"&gt;0")</f>
        <v>6</v>
      </c>
      <c r="I15" s="6">
        <f>COUNTIF(I2:I13,"&gt;0")</f>
        <v>6</v>
      </c>
    </row>
  </sheetData>
  <sortState ref="B2:J27">
    <sortCondition descending="1" ref="J2:J27"/>
  </sortState>
  <mergeCells count="1">
    <mergeCell ref="A2:A1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6" sqref="A16:XFD33"/>
    </sheetView>
  </sheetViews>
  <sheetFormatPr defaultRowHeight="15"/>
  <cols>
    <col min="3" max="3" width="23.85546875" customWidth="1"/>
    <col min="4" max="4" width="8.425781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43745</v>
      </c>
      <c r="F1" s="3">
        <v>43752</v>
      </c>
      <c r="G1" s="3">
        <v>43759</v>
      </c>
      <c r="H1" s="20">
        <v>43766</v>
      </c>
      <c r="I1" s="5"/>
    </row>
    <row r="2" spans="1:10" ht="15.75" customHeight="1" thickBot="1">
      <c r="A2" s="55" t="s">
        <v>48</v>
      </c>
      <c r="B2" s="17">
        <v>471</v>
      </c>
      <c r="C2" s="18" t="s">
        <v>32</v>
      </c>
      <c r="D2" s="6"/>
      <c r="E2" s="7">
        <v>32</v>
      </c>
      <c r="F2" s="8">
        <v>45</v>
      </c>
      <c r="G2" s="8">
        <v>44</v>
      </c>
      <c r="H2" s="48">
        <v>45</v>
      </c>
      <c r="I2" s="9">
        <f t="shared" ref="I2:I15" si="0">SUM(LARGE(E2:H2,1)+LARGE(E2:H2,2)+LARGE(E2:H2,3))</f>
        <v>134</v>
      </c>
      <c r="J2">
        <f t="shared" ref="J2:J15" si="1">SUM(E2:H2)/225</f>
        <v>0.73777777777777775</v>
      </c>
    </row>
    <row r="3" spans="1:10" ht="15.75" thickBot="1">
      <c r="A3" s="55"/>
      <c r="B3" s="11">
        <v>192</v>
      </c>
      <c r="C3" s="12" t="s">
        <v>39</v>
      </c>
      <c r="D3" s="6"/>
      <c r="E3" s="7">
        <v>25</v>
      </c>
      <c r="F3" s="7">
        <v>33</v>
      </c>
      <c r="G3" s="7">
        <v>28</v>
      </c>
      <c r="H3" s="10">
        <v>41</v>
      </c>
      <c r="I3" s="9">
        <f t="shared" si="0"/>
        <v>102</v>
      </c>
      <c r="J3">
        <f t="shared" si="1"/>
        <v>0.56444444444444442</v>
      </c>
    </row>
    <row r="4" spans="1:10" ht="15.75" thickBot="1">
      <c r="A4" s="55"/>
      <c r="B4" s="11">
        <v>107</v>
      </c>
      <c r="C4" s="12" t="s">
        <v>68</v>
      </c>
      <c r="D4" s="6"/>
      <c r="E4" s="7">
        <v>31</v>
      </c>
      <c r="F4" s="7">
        <v>0</v>
      </c>
      <c r="G4" s="7">
        <v>32</v>
      </c>
      <c r="H4" s="10">
        <v>32</v>
      </c>
      <c r="I4" s="9">
        <f t="shared" si="0"/>
        <v>95</v>
      </c>
      <c r="J4">
        <f t="shared" si="1"/>
        <v>0.42222222222222222</v>
      </c>
    </row>
    <row r="5" spans="1:10" ht="15.75" thickBot="1">
      <c r="A5" s="55"/>
      <c r="B5" s="11">
        <v>13</v>
      </c>
      <c r="C5" s="12" t="s">
        <v>2</v>
      </c>
      <c r="D5" s="6"/>
      <c r="E5" s="7">
        <v>37</v>
      </c>
      <c r="F5" s="7">
        <v>20</v>
      </c>
      <c r="G5" s="7">
        <v>22</v>
      </c>
      <c r="H5" s="10">
        <v>33</v>
      </c>
      <c r="I5" s="9">
        <f t="shared" si="0"/>
        <v>92</v>
      </c>
      <c r="J5">
        <f t="shared" si="1"/>
        <v>0.49777777777777776</v>
      </c>
    </row>
    <row r="6" spans="1:10" ht="15.75" thickBot="1">
      <c r="A6" s="55"/>
      <c r="B6" s="11">
        <v>150</v>
      </c>
      <c r="C6" s="35" t="s">
        <v>34</v>
      </c>
      <c r="D6" s="6"/>
      <c r="E6" s="7">
        <v>0</v>
      </c>
      <c r="F6" s="7">
        <v>32</v>
      </c>
      <c r="G6" s="7">
        <v>36</v>
      </c>
      <c r="H6" s="10">
        <v>22</v>
      </c>
      <c r="I6" s="9">
        <f t="shared" si="0"/>
        <v>90</v>
      </c>
      <c r="J6">
        <f t="shared" si="1"/>
        <v>0.4</v>
      </c>
    </row>
    <row r="7" spans="1:10" ht="15.75" thickBot="1">
      <c r="A7" s="55"/>
      <c r="B7" s="11">
        <v>117</v>
      </c>
      <c r="C7" s="12" t="s">
        <v>82</v>
      </c>
      <c r="E7" s="8">
        <v>40</v>
      </c>
      <c r="F7" s="7">
        <v>36</v>
      </c>
      <c r="G7" s="7">
        <v>0</v>
      </c>
      <c r="H7" s="10">
        <v>0</v>
      </c>
      <c r="I7" s="9">
        <f t="shared" si="0"/>
        <v>76</v>
      </c>
      <c r="J7">
        <f t="shared" si="1"/>
        <v>0.33777777777777779</v>
      </c>
    </row>
    <row r="8" spans="1:10" ht="15.75" thickBot="1">
      <c r="A8" s="55"/>
      <c r="B8" s="26">
        <v>1014</v>
      </c>
      <c r="C8" s="30" t="s">
        <v>84</v>
      </c>
      <c r="D8" s="6"/>
      <c r="E8" s="7">
        <v>0</v>
      </c>
      <c r="F8" s="7">
        <v>28</v>
      </c>
      <c r="G8" s="7">
        <v>32</v>
      </c>
      <c r="H8" s="10">
        <v>0</v>
      </c>
      <c r="I8" s="9">
        <f t="shared" si="0"/>
        <v>60</v>
      </c>
      <c r="J8">
        <f t="shared" si="1"/>
        <v>0.26666666666666666</v>
      </c>
    </row>
    <row r="9" spans="1:10" ht="15.75" thickBot="1">
      <c r="A9" s="55"/>
      <c r="B9" s="26">
        <v>338</v>
      </c>
      <c r="C9" s="30" t="s">
        <v>83</v>
      </c>
      <c r="D9" s="6"/>
      <c r="E9" s="7">
        <v>25</v>
      </c>
      <c r="F9" s="7">
        <v>18</v>
      </c>
      <c r="G9" s="7">
        <v>0</v>
      </c>
      <c r="H9" s="10">
        <v>0</v>
      </c>
      <c r="I9" s="9">
        <f t="shared" si="0"/>
        <v>43</v>
      </c>
      <c r="J9">
        <f t="shared" si="1"/>
        <v>0.19111111111111112</v>
      </c>
    </row>
    <row r="10" spans="1:10" ht="15.75" thickBot="1">
      <c r="A10" s="55"/>
      <c r="B10" s="26">
        <v>629</v>
      </c>
      <c r="C10" s="30" t="s">
        <v>63</v>
      </c>
      <c r="D10" s="6"/>
      <c r="E10" s="7">
        <v>0</v>
      </c>
      <c r="F10" s="7">
        <v>0</v>
      </c>
      <c r="G10" s="7">
        <v>0</v>
      </c>
      <c r="H10" s="10">
        <v>31</v>
      </c>
      <c r="I10" s="9">
        <f t="shared" si="0"/>
        <v>31</v>
      </c>
      <c r="J10">
        <f t="shared" si="1"/>
        <v>0.13777777777777778</v>
      </c>
    </row>
    <row r="11" spans="1:10" ht="15.75" thickBot="1">
      <c r="A11" s="55"/>
      <c r="B11" s="26">
        <v>154</v>
      </c>
      <c r="C11" s="30" t="s">
        <v>76</v>
      </c>
      <c r="E11" s="7">
        <v>0</v>
      </c>
      <c r="F11" s="7">
        <v>0</v>
      </c>
      <c r="G11" s="7">
        <v>0</v>
      </c>
      <c r="H11" s="10">
        <v>29</v>
      </c>
      <c r="I11" s="9">
        <f t="shared" si="0"/>
        <v>29</v>
      </c>
      <c r="J11">
        <f t="shared" si="1"/>
        <v>0.12888888888888889</v>
      </c>
    </row>
    <row r="12" spans="1:10" ht="15.75" thickBot="1">
      <c r="A12" s="55"/>
      <c r="B12" s="26">
        <v>276</v>
      </c>
      <c r="C12" s="30" t="s">
        <v>86</v>
      </c>
      <c r="D12" s="6"/>
      <c r="E12" s="7">
        <v>0</v>
      </c>
      <c r="F12" s="7">
        <v>0</v>
      </c>
      <c r="G12" s="7">
        <v>0</v>
      </c>
      <c r="H12" s="10">
        <v>22</v>
      </c>
      <c r="I12" s="9">
        <f t="shared" si="0"/>
        <v>22</v>
      </c>
      <c r="J12">
        <f t="shared" si="1"/>
        <v>9.7777777777777783E-2</v>
      </c>
    </row>
    <row r="13" spans="1:10" ht="15.75" thickBot="1">
      <c r="A13" s="55"/>
      <c r="B13" s="11">
        <v>292</v>
      </c>
      <c r="C13" s="12" t="s">
        <v>75</v>
      </c>
      <c r="D13" s="6"/>
      <c r="E13" s="7">
        <v>0</v>
      </c>
      <c r="F13" s="7">
        <v>0</v>
      </c>
      <c r="G13" s="7">
        <v>0</v>
      </c>
      <c r="H13" s="10">
        <v>21</v>
      </c>
      <c r="I13" s="9">
        <f t="shared" si="0"/>
        <v>21</v>
      </c>
      <c r="J13">
        <f t="shared" si="1"/>
        <v>9.3333333333333338E-2</v>
      </c>
    </row>
    <row r="14" spans="1:10" ht="15.75" thickBot="1">
      <c r="A14" s="55"/>
      <c r="B14" s="26">
        <v>109</v>
      </c>
      <c r="C14" s="30" t="s">
        <v>79</v>
      </c>
      <c r="D14" s="6"/>
      <c r="E14" s="7">
        <v>18</v>
      </c>
      <c r="F14" s="7">
        <v>0</v>
      </c>
      <c r="G14" s="7">
        <v>0</v>
      </c>
      <c r="H14" s="10">
        <v>0</v>
      </c>
      <c r="I14" s="9">
        <f t="shared" si="0"/>
        <v>18</v>
      </c>
      <c r="J14">
        <f t="shared" si="1"/>
        <v>0.08</v>
      </c>
    </row>
    <row r="15" spans="1:10" ht="15.75" thickBot="1">
      <c r="A15" s="55"/>
      <c r="B15" s="26">
        <v>1007</v>
      </c>
      <c r="C15" s="27" t="s">
        <v>85</v>
      </c>
      <c r="D15" s="6"/>
      <c r="E15" s="7">
        <v>0</v>
      </c>
      <c r="F15" s="7">
        <v>0</v>
      </c>
      <c r="G15" s="7">
        <v>0</v>
      </c>
      <c r="H15" s="10">
        <v>13</v>
      </c>
      <c r="I15" s="9">
        <f t="shared" si="0"/>
        <v>13</v>
      </c>
      <c r="J15">
        <f t="shared" si="1"/>
        <v>5.7777777777777775E-2</v>
      </c>
    </row>
    <row r="17" spans="3:8">
      <c r="C17" s="6" t="s">
        <v>29</v>
      </c>
      <c r="D17" s="31"/>
      <c r="E17" s="6">
        <f>COUNTIF(E2:E15,"&gt;0")</f>
        <v>7</v>
      </c>
      <c r="F17" s="6">
        <f>COUNTIF(F2:F15,"&gt;0")</f>
        <v>7</v>
      </c>
      <c r="G17" s="6">
        <f>COUNTIF(G2:G15,"&gt;0")</f>
        <v>6</v>
      </c>
      <c r="H17" s="6">
        <f>COUNTIF(H2:H15,"&gt;0")</f>
        <v>10</v>
      </c>
    </row>
  </sheetData>
  <sortState ref="B2:I29">
    <sortCondition descending="1" ref="I2:I29"/>
  </sortState>
  <mergeCells count="1">
    <mergeCell ref="A2:A15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3" sqref="A13:XFD35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43773</v>
      </c>
      <c r="F1" s="3">
        <v>43780</v>
      </c>
      <c r="G1" s="3">
        <v>43787</v>
      </c>
      <c r="H1" s="4">
        <v>43794</v>
      </c>
      <c r="I1" s="5"/>
    </row>
    <row r="2" spans="1:10" ht="15.75" customHeight="1" thickBot="1">
      <c r="A2" s="55" t="s">
        <v>48</v>
      </c>
      <c r="B2" s="17">
        <v>471</v>
      </c>
      <c r="C2" s="18" t="s">
        <v>32</v>
      </c>
      <c r="D2" s="16"/>
      <c r="E2" s="8">
        <v>45</v>
      </c>
      <c r="F2" s="8">
        <v>45</v>
      </c>
      <c r="G2" s="8">
        <v>44</v>
      </c>
      <c r="H2" s="48">
        <v>45</v>
      </c>
      <c r="I2" s="9">
        <f t="shared" ref="I2:I12" si="0">SUM(LARGE(E2:H2,1)+LARGE(E2:H2,2)+LARGE(E2:H2,3))</f>
        <v>135</v>
      </c>
      <c r="J2">
        <f t="shared" ref="J2:J12" si="1">SUM(E2:H2)/180</f>
        <v>0.99444444444444446</v>
      </c>
    </row>
    <row r="3" spans="1:10" ht="15.75" thickBot="1">
      <c r="A3" s="55"/>
      <c r="B3" s="11">
        <v>13</v>
      </c>
      <c r="C3" s="12" t="s">
        <v>2</v>
      </c>
      <c r="D3" s="6"/>
      <c r="E3" s="7">
        <v>34</v>
      </c>
      <c r="F3" s="7">
        <v>40</v>
      </c>
      <c r="G3" s="7">
        <v>37</v>
      </c>
      <c r="H3" s="10">
        <v>0</v>
      </c>
      <c r="I3" s="9">
        <f t="shared" si="0"/>
        <v>111</v>
      </c>
      <c r="J3">
        <f t="shared" si="1"/>
        <v>0.6166666666666667</v>
      </c>
    </row>
    <row r="4" spans="1:10" ht="15.75" thickBot="1">
      <c r="A4" s="55"/>
      <c r="B4" s="11">
        <v>212</v>
      </c>
      <c r="C4" s="12" t="s">
        <v>80</v>
      </c>
      <c r="D4" s="6"/>
      <c r="E4" s="7">
        <v>28</v>
      </c>
      <c r="F4" s="7">
        <v>25</v>
      </c>
      <c r="G4" s="7">
        <v>24</v>
      </c>
      <c r="H4" s="10">
        <v>24</v>
      </c>
      <c r="I4" s="9">
        <f t="shared" si="0"/>
        <v>77</v>
      </c>
      <c r="J4">
        <f t="shared" si="1"/>
        <v>0.56111111111111112</v>
      </c>
    </row>
    <row r="5" spans="1:10" ht="15.75" thickBot="1">
      <c r="A5" s="55"/>
      <c r="B5" s="11">
        <v>150</v>
      </c>
      <c r="C5" s="12" t="s">
        <v>34</v>
      </c>
      <c r="D5" s="6"/>
      <c r="E5" s="7">
        <v>0</v>
      </c>
      <c r="F5" s="7">
        <v>31</v>
      </c>
      <c r="G5" s="7">
        <v>40</v>
      </c>
      <c r="H5" s="10">
        <v>0</v>
      </c>
      <c r="I5" s="9">
        <f t="shared" si="0"/>
        <v>71</v>
      </c>
      <c r="J5">
        <f t="shared" si="1"/>
        <v>0.39444444444444443</v>
      </c>
    </row>
    <row r="6" spans="1:10" ht="15.75" thickBot="1">
      <c r="A6" s="55"/>
      <c r="B6" s="11">
        <v>211</v>
      </c>
      <c r="C6" s="35" t="s">
        <v>73</v>
      </c>
      <c r="D6" s="6"/>
      <c r="E6" s="7">
        <v>0</v>
      </c>
      <c r="F6" s="7">
        <v>28</v>
      </c>
      <c r="G6" s="7">
        <v>20</v>
      </c>
      <c r="H6" s="10">
        <v>17</v>
      </c>
      <c r="I6" s="9">
        <f t="shared" si="0"/>
        <v>65</v>
      </c>
      <c r="J6">
        <f t="shared" si="1"/>
        <v>0.3611111111111111</v>
      </c>
    </row>
    <row r="7" spans="1:10" ht="15.75" thickBot="1">
      <c r="A7" s="55"/>
      <c r="B7" s="11">
        <v>107</v>
      </c>
      <c r="C7" s="12" t="s">
        <v>68</v>
      </c>
      <c r="D7" s="6"/>
      <c r="E7" s="7">
        <v>37</v>
      </c>
      <c r="F7" s="7">
        <v>25</v>
      </c>
      <c r="G7" s="7">
        <v>0</v>
      </c>
      <c r="H7" s="10">
        <v>0</v>
      </c>
      <c r="I7" s="9">
        <f t="shared" si="0"/>
        <v>62</v>
      </c>
      <c r="J7">
        <f t="shared" si="1"/>
        <v>0.34444444444444444</v>
      </c>
    </row>
    <row r="8" spans="1:10" ht="15.75" thickBot="1">
      <c r="A8" s="55"/>
      <c r="B8" s="26">
        <v>192</v>
      </c>
      <c r="C8" s="30" t="s">
        <v>39</v>
      </c>
      <c r="D8" s="6"/>
      <c r="E8" s="7">
        <v>30</v>
      </c>
      <c r="F8" s="7">
        <v>0</v>
      </c>
      <c r="G8" s="7">
        <v>0</v>
      </c>
      <c r="H8" s="10">
        <v>30</v>
      </c>
      <c r="I8" s="9">
        <f t="shared" si="0"/>
        <v>60</v>
      </c>
      <c r="J8">
        <f t="shared" si="1"/>
        <v>0.33333333333333331</v>
      </c>
    </row>
    <row r="9" spans="1:10" ht="15.75" thickBot="1">
      <c r="A9" s="55"/>
      <c r="B9" s="26">
        <v>276</v>
      </c>
      <c r="C9" s="30" t="s">
        <v>86</v>
      </c>
      <c r="D9" s="6"/>
      <c r="E9" s="7">
        <v>0</v>
      </c>
      <c r="F9" s="7">
        <v>0</v>
      </c>
      <c r="G9" s="7">
        <v>29</v>
      </c>
      <c r="H9" s="10">
        <v>19</v>
      </c>
      <c r="I9" s="9">
        <f t="shared" si="0"/>
        <v>48</v>
      </c>
      <c r="J9">
        <f t="shared" si="1"/>
        <v>0.26666666666666666</v>
      </c>
    </row>
    <row r="10" spans="1:10" ht="15.75" thickBot="1">
      <c r="A10" s="55"/>
      <c r="B10" s="26">
        <v>84</v>
      </c>
      <c r="C10" s="30" t="s">
        <v>88</v>
      </c>
      <c r="D10" s="6"/>
      <c r="E10" s="7">
        <v>0</v>
      </c>
      <c r="F10" s="7">
        <v>0</v>
      </c>
      <c r="G10" s="7">
        <v>0</v>
      </c>
      <c r="H10" s="10">
        <v>40</v>
      </c>
      <c r="I10" s="9">
        <f t="shared" si="0"/>
        <v>40</v>
      </c>
      <c r="J10">
        <f t="shared" si="1"/>
        <v>0.22222222222222221</v>
      </c>
    </row>
    <row r="11" spans="1:10" ht="15.75" thickBot="1">
      <c r="A11" s="55"/>
      <c r="B11" s="26">
        <v>144</v>
      </c>
      <c r="C11" s="30" t="s">
        <v>65</v>
      </c>
      <c r="D11" s="6"/>
      <c r="E11" s="7">
        <v>0</v>
      </c>
      <c r="F11" s="7">
        <v>0</v>
      </c>
      <c r="G11" s="7">
        <v>0</v>
      </c>
      <c r="H11" s="10">
        <v>31</v>
      </c>
      <c r="I11" s="9">
        <f t="shared" si="0"/>
        <v>31</v>
      </c>
      <c r="J11">
        <f t="shared" si="1"/>
        <v>0.17222222222222222</v>
      </c>
    </row>
    <row r="12" spans="1:10" ht="15.75" thickBot="1">
      <c r="A12" s="55"/>
      <c r="B12" s="26">
        <v>169</v>
      </c>
      <c r="C12" s="30" t="s">
        <v>54</v>
      </c>
      <c r="D12" s="6"/>
      <c r="E12" s="7">
        <v>0</v>
      </c>
      <c r="F12" s="7">
        <v>0</v>
      </c>
      <c r="G12" s="7">
        <v>0</v>
      </c>
      <c r="H12" s="10">
        <v>24</v>
      </c>
      <c r="I12" s="9">
        <f t="shared" si="0"/>
        <v>24</v>
      </c>
      <c r="J12">
        <f t="shared" si="1"/>
        <v>0.13333333333333333</v>
      </c>
    </row>
    <row r="14" spans="1:10">
      <c r="C14" s="6" t="s">
        <v>29</v>
      </c>
      <c r="D14" s="31"/>
      <c r="E14" s="6">
        <f>COUNTIF(E2:E12,"&gt;0")</f>
        <v>5</v>
      </c>
      <c r="F14" s="6">
        <f>COUNTIF(F2:F12,"&gt;0")</f>
        <v>6</v>
      </c>
      <c r="G14" s="6">
        <f>COUNTIF(G2:G12,"&gt;0")</f>
        <v>6</v>
      </c>
      <c r="H14" s="6">
        <f>COUNTIF(H2:H12,"&gt;0")</f>
        <v>8</v>
      </c>
    </row>
  </sheetData>
  <sortState ref="B2:I32">
    <sortCondition descending="1" ref="I2:I32"/>
  </sortState>
  <mergeCells count="1">
    <mergeCell ref="A2:A12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5" sqref="H5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8" ht="117" customHeight="1">
      <c r="A1" s="1"/>
      <c r="B1" s="2" t="s">
        <v>1</v>
      </c>
      <c r="C1" s="2" t="s">
        <v>0</v>
      </c>
      <c r="D1" s="1"/>
      <c r="E1" s="3">
        <v>43801</v>
      </c>
      <c r="F1" s="3" t="s">
        <v>28</v>
      </c>
    </row>
    <row r="2" spans="1:8" ht="15" customHeight="1">
      <c r="A2" s="55" t="s">
        <v>48</v>
      </c>
      <c r="B2" s="17">
        <v>413</v>
      </c>
      <c r="C2" s="54" t="s">
        <v>41</v>
      </c>
      <c r="D2" s="16"/>
      <c r="E2" s="8">
        <v>45</v>
      </c>
      <c r="F2" s="7"/>
      <c r="H2" t="s">
        <v>91</v>
      </c>
    </row>
    <row r="3" spans="1:8">
      <c r="A3" s="55"/>
      <c r="B3" s="11">
        <v>471</v>
      </c>
      <c r="C3" s="12" t="s">
        <v>32</v>
      </c>
      <c r="D3" s="6"/>
      <c r="E3" s="7">
        <v>42</v>
      </c>
      <c r="F3" s="7">
        <v>1</v>
      </c>
      <c r="H3" t="s">
        <v>93</v>
      </c>
    </row>
    <row r="4" spans="1:8">
      <c r="A4" s="55"/>
      <c r="B4" s="11">
        <v>100</v>
      </c>
      <c r="C4" s="12" t="s">
        <v>30</v>
      </c>
      <c r="E4" s="7">
        <v>40</v>
      </c>
      <c r="F4" s="7"/>
      <c r="H4" t="s">
        <v>92</v>
      </c>
    </row>
    <row r="5" spans="1:8">
      <c r="A5" s="55"/>
      <c r="B5" s="11">
        <v>117</v>
      </c>
      <c r="C5" s="12" t="s">
        <v>82</v>
      </c>
      <c r="D5" s="6"/>
      <c r="E5" s="7">
        <v>32</v>
      </c>
      <c r="F5" s="7"/>
    </row>
    <row r="6" spans="1:8">
      <c r="A6" s="55"/>
      <c r="B6" s="11">
        <v>150</v>
      </c>
      <c r="C6" s="35" t="s">
        <v>34</v>
      </c>
      <c r="D6" s="6"/>
      <c r="E6" s="7">
        <v>25</v>
      </c>
      <c r="F6" s="7">
        <v>2</v>
      </c>
    </row>
    <row r="7" spans="1:8">
      <c r="A7" s="55"/>
      <c r="B7" s="11">
        <v>817</v>
      </c>
      <c r="C7" s="12" t="s">
        <v>90</v>
      </c>
      <c r="D7" s="6"/>
      <c r="E7" s="7">
        <v>25</v>
      </c>
      <c r="F7" s="7"/>
    </row>
    <row r="8" spans="1:8">
      <c r="A8" s="55"/>
      <c r="B8" s="26">
        <v>13</v>
      </c>
      <c r="C8" s="30" t="s">
        <v>2</v>
      </c>
      <c r="D8" s="6"/>
      <c r="E8" s="7">
        <v>23</v>
      </c>
      <c r="F8" s="7">
        <v>4</v>
      </c>
    </row>
    <row r="9" spans="1:8">
      <c r="A9" s="55"/>
      <c r="B9" s="26">
        <v>515</v>
      </c>
      <c r="C9" s="30" t="s">
        <v>31</v>
      </c>
      <c r="D9" s="6"/>
      <c r="E9" s="7">
        <v>17</v>
      </c>
      <c r="F9" s="7"/>
    </row>
    <row r="10" spans="1:8">
      <c r="A10" s="55"/>
      <c r="B10" s="26">
        <v>192</v>
      </c>
      <c r="C10" s="30" t="s">
        <v>39</v>
      </c>
      <c r="D10" s="6"/>
      <c r="E10" s="7">
        <v>15</v>
      </c>
      <c r="F10" s="7">
        <v>5</v>
      </c>
    </row>
    <row r="11" spans="1:8">
      <c r="A11" s="55"/>
      <c r="B11" s="26">
        <v>107</v>
      </c>
      <c r="C11" s="30" t="s">
        <v>68</v>
      </c>
      <c r="D11" s="6"/>
      <c r="E11" s="7">
        <v>15</v>
      </c>
      <c r="F11" s="7">
        <v>6</v>
      </c>
    </row>
    <row r="12" spans="1:8">
      <c r="A12" s="55"/>
      <c r="B12" s="26">
        <v>117</v>
      </c>
      <c r="C12" s="30" t="s">
        <v>82</v>
      </c>
      <c r="D12" s="6"/>
      <c r="E12" s="7"/>
      <c r="F12" s="7">
        <v>3</v>
      </c>
    </row>
    <row r="13" spans="1:8">
      <c r="A13" s="55"/>
      <c r="B13" s="26">
        <v>212</v>
      </c>
      <c r="C13" s="30" t="s">
        <v>80</v>
      </c>
      <c r="D13" s="6"/>
      <c r="E13" s="7"/>
      <c r="F13" s="7">
        <v>7</v>
      </c>
    </row>
    <row r="14" spans="1:8">
      <c r="A14" s="55"/>
      <c r="B14" s="26">
        <v>338</v>
      </c>
      <c r="C14" s="30" t="s">
        <v>83</v>
      </c>
      <c r="D14" s="6"/>
      <c r="E14" s="7">
        <v>12</v>
      </c>
      <c r="F14" s="7"/>
    </row>
    <row r="15" spans="1:8">
      <c r="C15" s="6" t="s">
        <v>29</v>
      </c>
      <c r="D15" s="31"/>
      <c r="E15" s="6">
        <f>COUNTIF(E2:E14,"&gt;0")</f>
        <v>11</v>
      </c>
      <c r="F15" s="6">
        <f>COUNTIF(F2:F14,"&gt;0")</f>
        <v>7</v>
      </c>
      <c r="G15" s="6"/>
      <c r="H15" s="6"/>
    </row>
  </sheetData>
  <sortState ref="B2:E35">
    <sortCondition descending="1" ref="E2:E35"/>
  </sortState>
  <mergeCells count="1">
    <mergeCell ref="A2:A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N29" sqref="N29"/>
    </sheetView>
  </sheetViews>
  <sheetFormatPr defaultRowHeight="15"/>
  <cols>
    <col min="2" max="2" width="33.28515625" customWidth="1"/>
    <col min="3" max="3" width="10.42578125" customWidth="1"/>
    <col min="19" max="19" width="25.7109375" customWidth="1"/>
  </cols>
  <sheetData>
    <row r="1" spans="1:14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>
      <c r="A2" s="17">
        <v>1</v>
      </c>
      <c r="B2" s="18" t="s">
        <v>64</v>
      </c>
      <c r="C2" s="32" t="s">
        <v>42</v>
      </c>
      <c r="D2" s="32" t="s">
        <v>42</v>
      </c>
      <c r="E2" s="32" t="s">
        <v>42</v>
      </c>
      <c r="F2" s="32" t="s">
        <v>42</v>
      </c>
      <c r="G2" s="32" t="s">
        <v>42</v>
      </c>
      <c r="H2" s="32" t="s">
        <v>42</v>
      </c>
      <c r="I2" s="32" t="s">
        <v>42</v>
      </c>
      <c r="J2" s="32" t="s">
        <v>42</v>
      </c>
      <c r="K2" s="32" t="s">
        <v>42</v>
      </c>
      <c r="L2" s="32" t="s">
        <v>42</v>
      </c>
      <c r="M2" s="23" t="s">
        <v>19</v>
      </c>
      <c r="N2" s="36"/>
    </row>
    <row r="3" spans="1:14">
      <c r="A3" s="11">
        <v>5</v>
      </c>
      <c r="B3" s="12" t="s">
        <v>45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6"/>
    </row>
    <row r="4" spans="1:14">
      <c r="A4" s="11">
        <v>13</v>
      </c>
      <c r="B4" s="12" t="s">
        <v>2</v>
      </c>
      <c r="C4" s="24"/>
      <c r="D4" s="23"/>
      <c r="E4" s="24"/>
      <c r="F4" s="24"/>
      <c r="G4" s="24"/>
      <c r="H4" s="23"/>
      <c r="I4" s="24"/>
      <c r="J4" s="24"/>
      <c r="K4" s="24"/>
      <c r="L4" s="24"/>
      <c r="M4" s="23"/>
      <c r="N4" s="36"/>
    </row>
    <row r="5" spans="1:14">
      <c r="A5" s="11">
        <v>14</v>
      </c>
      <c r="B5" s="12" t="s">
        <v>61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36"/>
    </row>
    <row r="6" spans="1:14">
      <c r="A6" s="11">
        <v>22</v>
      </c>
      <c r="B6" s="12" t="s">
        <v>55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36"/>
    </row>
    <row r="7" spans="1:14">
      <c r="A7" s="11">
        <v>34</v>
      </c>
      <c r="B7" s="12" t="s">
        <v>62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6"/>
    </row>
    <row r="8" spans="1:14">
      <c r="A8" s="11">
        <v>35</v>
      </c>
      <c r="B8" s="12" t="s">
        <v>53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36"/>
    </row>
    <row r="9" spans="1:14">
      <c r="A9" s="11">
        <v>53</v>
      </c>
      <c r="B9" s="12" t="s">
        <v>50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36"/>
    </row>
    <row r="10" spans="1:14">
      <c r="A10" s="11">
        <v>66</v>
      </c>
      <c r="B10" s="12" t="s">
        <v>51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36"/>
    </row>
    <row r="11" spans="1:14">
      <c r="A11" s="11">
        <v>89</v>
      </c>
      <c r="B11" s="12" t="s">
        <v>71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36"/>
    </row>
    <row r="12" spans="1:14">
      <c r="A12" s="11">
        <v>96</v>
      </c>
      <c r="B12" s="12" t="s">
        <v>81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6"/>
    </row>
    <row r="13" spans="1:14">
      <c r="A13" s="11">
        <v>100</v>
      </c>
      <c r="B13" s="12" t="s">
        <v>30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36"/>
    </row>
    <row r="14" spans="1:14">
      <c r="A14" s="11">
        <v>107</v>
      </c>
      <c r="B14" s="12" t="s">
        <v>68</v>
      </c>
      <c r="C14" s="24"/>
      <c r="D14" s="23"/>
      <c r="E14" s="23"/>
      <c r="F14" s="23"/>
      <c r="G14" s="23"/>
      <c r="H14" s="24"/>
      <c r="I14" s="23"/>
      <c r="J14" s="23"/>
      <c r="K14" s="23"/>
      <c r="L14" s="23"/>
      <c r="M14" s="23"/>
      <c r="N14" s="36"/>
    </row>
    <row r="15" spans="1:14">
      <c r="A15" s="11">
        <v>109</v>
      </c>
      <c r="B15" s="12" t="s">
        <v>79</v>
      </c>
      <c r="C15" s="8"/>
      <c r="D15" s="8"/>
      <c r="E15" s="8"/>
      <c r="F15" s="8"/>
      <c r="G15" s="8"/>
      <c r="H15" s="8"/>
      <c r="I15" s="8"/>
      <c r="J15" s="8"/>
      <c r="K15" s="24"/>
      <c r="L15" s="24"/>
      <c r="M15" s="24"/>
      <c r="N15" s="36"/>
    </row>
    <row r="16" spans="1:14">
      <c r="A16" s="11">
        <v>120</v>
      </c>
      <c r="B16" s="12" t="s">
        <v>37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/>
    </row>
    <row r="17" spans="1:14">
      <c r="A17" s="11">
        <v>121</v>
      </c>
      <c r="B17" s="12" t="s">
        <v>36</v>
      </c>
      <c r="C17" s="23"/>
      <c r="D17" s="23"/>
      <c r="E17" s="23"/>
      <c r="F17" s="23"/>
      <c r="G17" s="23"/>
      <c r="H17" s="23"/>
      <c r="I17" s="23"/>
      <c r="J17" s="23"/>
      <c r="K17" s="23" t="s">
        <v>19</v>
      </c>
      <c r="L17" s="23" t="s">
        <v>19</v>
      </c>
      <c r="M17" s="23" t="s">
        <v>19</v>
      </c>
      <c r="N17" s="36"/>
    </row>
    <row r="18" spans="1:14">
      <c r="A18" s="11">
        <v>127</v>
      </c>
      <c r="B18" s="12" t="s">
        <v>60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36"/>
    </row>
    <row r="19" spans="1:14">
      <c r="A19" s="11">
        <v>141</v>
      </c>
      <c r="B19" s="12" t="s">
        <v>43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36"/>
    </row>
    <row r="20" spans="1:14">
      <c r="A20" s="11">
        <v>144</v>
      </c>
      <c r="B20" s="12" t="s">
        <v>65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36"/>
    </row>
    <row r="21" spans="1:14">
      <c r="A21" s="11">
        <v>150</v>
      </c>
      <c r="B21" s="12" t="s">
        <v>34</v>
      </c>
      <c r="C21" s="23"/>
      <c r="D21" s="24"/>
      <c r="E21" s="24"/>
      <c r="F21" s="23" t="s">
        <v>19</v>
      </c>
      <c r="G21" s="23" t="s">
        <v>19</v>
      </c>
      <c r="H21" s="23" t="s">
        <v>19</v>
      </c>
      <c r="I21" s="23" t="s">
        <v>19</v>
      </c>
      <c r="J21" s="23" t="s">
        <v>19</v>
      </c>
      <c r="K21" s="23" t="s">
        <v>19</v>
      </c>
      <c r="L21" s="23" t="s">
        <v>19</v>
      </c>
      <c r="M21" s="23" t="s">
        <v>19</v>
      </c>
      <c r="N21" s="36"/>
    </row>
    <row r="22" spans="1:14">
      <c r="A22" s="11">
        <v>163</v>
      </c>
      <c r="B22" s="12" t="s">
        <v>47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36"/>
    </row>
    <row r="23" spans="1:14">
      <c r="A23" s="11">
        <v>165</v>
      </c>
      <c r="B23" s="12" t="s">
        <v>44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36"/>
    </row>
    <row r="24" spans="1:14">
      <c r="A24" s="11">
        <v>169</v>
      </c>
      <c r="B24" s="12" t="s">
        <v>54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36"/>
    </row>
    <row r="25" spans="1:14">
      <c r="A25" s="11">
        <v>183</v>
      </c>
      <c r="B25" s="12" t="s">
        <v>40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36"/>
    </row>
    <row r="26" spans="1:14">
      <c r="A26" s="11">
        <v>191</v>
      </c>
      <c r="B26" s="12" t="s">
        <v>33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6"/>
    </row>
    <row r="27" spans="1:14">
      <c r="A27" s="11">
        <v>192</v>
      </c>
      <c r="B27" s="12" t="s">
        <v>39</v>
      </c>
      <c r="C27" s="23" t="s">
        <v>19</v>
      </c>
      <c r="D27" s="23" t="s">
        <v>19</v>
      </c>
      <c r="E27" s="23" t="s">
        <v>19</v>
      </c>
      <c r="F27" s="23"/>
      <c r="G27" s="23"/>
      <c r="H27" s="24"/>
      <c r="I27" s="24"/>
      <c r="J27" s="24"/>
      <c r="K27" s="24"/>
      <c r="L27" s="23"/>
      <c r="M27" s="23"/>
      <c r="N27" s="36"/>
    </row>
    <row r="28" spans="1:14">
      <c r="A28" s="11">
        <v>203</v>
      </c>
      <c r="B28" s="12" t="s">
        <v>59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36"/>
    </row>
    <row r="29" spans="1:14">
      <c r="A29" s="11">
        <v>211</v>
      </c>
      <c r="B29" s="12" t="s">
        <v>73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36"/>
    </row>
    <row r="30" spans="1:14">
      <c r="A30" s="11">
        <v>212</v>
      </c>
      <c r="B30" s="35" t="s">
        <v>80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24"/>
      <c r="N30" s="36"/>
    </row>
    <row r="31" spans="1:14">
      <c r="A31" s="11">
        <v>225</v>
      </c>
      <c r="B31" s="35" t="s">
        <v>58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36"/>
    </row>
    <row r="32" spans="1:14">
      <c r="A32" s="11">
        <v>238</v>
      </c>
      <c r="B32" s="35" t="s">
        <v>74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36"/>
    </row>
    <row r="33" spans="1:14">
      <c r="A33" s="11">
        <v>261</v>
      </c>
      <c r="B33" s="35" t="s">
        <v>46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36"/>
    </row>
    <row r="34" spans="1:14">
      <c r="A34" s="11">
        <v>292</v>
      </c>
      <c r="B34" s="12" t="s">
        <v>75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36"/>
    </row>
    <row r="35" spans="1:14">
      <c r="A35" s="11">
        <v>338</v>
      </c>
      <c r="B35" s="12" t="s">
        <v>83</v>
      </c>
      <c r="C35" s="8"/>
      <c r="D35" s="8"/>
      <c r="E35" s="8"/>
      <c r="F35" s="8"/>
      <c r="G35" s="8"/>
      <c r="H35" s="8"/>
      <c r="I35" s="8"/>
      <c r="J35" s="8"/>
      <c r="K35" s="23" t="s">
        <v>19</v>
      </c>
      <c r="L35" s="23" t="s">
        <v>19</v>
      </c>
      <c r="M35" s="23" t="s">
        <v>19</v>
      </c>
      <c r="N35" s="36"/>
    </row>
    <row r="36" spans="1:14">
      <c r="A36" s="11">
        <v>391</v>
      </c>
      <c r="B36" s="35" t="s">
        <v>57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36"/>
    </row>
    <row r="37" spans="1:14">
      <c r="A37" s="42">
        <v>413</v>
      </c>
      <c r="B37" s="43" t="s">
        <v>41</v>
      </c>
      <c r="C37" s="23" t="s">
        <v>19</v>
      </c>
      <c r="D37" s="23" t="s">
        <v>19</v>
      </c>
      <c r="E37" s="23" t="s">
        <v>19</v>
      </c>
      <c r="F37" s="23" t="s">
        <v>19</v>
      </c>
      <c r="G37" s="23" t="s">
        <v>19</v>
      </c>
      <c r="H37" s="23" t="s">
        <v>19</v>
      </c>
      <c r="I37" s="23" t="s">
        <v>19</v>
      </c>
      <c r="J37" s="23" t="s">
        <v>19</v>
      </c>
      <c r="K37" s="23" t="s">
        <v>19</v>
      </c>
      <c r="L37" s="23" t="s">
        <v>19</v>
      </c>
      <c r="M37" s="23" t="s">
        <v>19</v>
      </c>
      <c r="N37" s="36"/>
    </row>
    <row r="38" spans="1:14">
      <c r="A38" s="42">
        <v>471</v>
      </c>
      <c r="B38" s="43" t="s">
        <v>32</v>
      </c>
      <c r="C38" s="23" t="s">
        <v>19</v>
      </c>
      <c r="D38" s="23" t="s">
        <v>19</v>
      </c>
      <c r="E38" s="23" t="s">
        <v>19</v>
      </c>
      <c r="F38" s="23" t="s">
        <v>19</v>
      </c>
      <c r="G38" s="23" t="s">
        <v>19</v>
      </c>
      <c r="H38" s="23" t="s">
        <v>19</v>
      </c>
      <c r="I38" s="23" t="s">
        <v>19</v>
      </c>
      <c r="J38" s="23" t="s">
        <v>19</v>
      </c>
      <c r="K38" s="23" t="s">
        <v>19</v>
      </c>
      <c r="L38" s="23" t="s">
        <v>19</v>
      </c>
      <c r="M38" s="23" t="s">
        <v>19</v>
      </c>
      <c r="N38" s="16"/>
    </row>
    <row r="39" spans="1:14">
      <c r="A39" s="42">
        <v>491</v>
      </c>
      <c r="B39" s="43" t="s">
        <v>38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36"/>
    </row>
    <row r="40" spans="1:14">
      <c r="A40" s="42">
        <v>513</v>
      </c>
      <c r="B40" s="43" t="s">
        <v>49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36"/>
    </row>
    <row r="41" spans="1:14">
      <c r="A41" s="42">
        <v>515</v>
      </c>
      <c r="B41" s="43" t="s">
        <v>31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36"/>
    </row>
    <row r="42" spans="1:14">
      <c r="A42" s="42">
        <v>555</v>
      </c>
      <c r="B42" s="44" t="s">
        <v>52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36"/>
    </row>
    <row r="43" spans="1:14">
      <c r="A43" s="42">
        <v>629</v>
      </c>
      <c r="B43" s="43" t="s">
        <v>63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6"/>
    </row>
    <row r="44" spans="1:14">
      <c r="A44" s="42">
        <v>775</v>
      </c>
      <c r="B44" s="43" t="s">
        <v>70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36"/>
    </row>
    <row r="45" spans="1:14">
      <c r="A45" s="42">
        <v>904</v>
      </c>
      <c r="B45" s="43" t="s">
        <v>35</v>
      </c>
      <c r="C45" s="23" t="s">
        <v>19</v>
      </c>
      <c r="D45" s="23" t="s">
        <v>19</v>
      </c>
      <c r="E45" s="23" t="s">
        <v>19</v>
      </c>
      <c r="F45" s="23" t="s">
        <v>19</v>
      </c>
      <c r="G45" s="23" t="s">
        <v>19</v>
      </c>
      <c r="H45" s="23" t="s">
        <v>19</v>
      </c>
      <c r="I45" s="23" t="s">
        <v>19</v>
      </c>
      <c r="J45" s="23" t="s">
        <v>19</v>
      </c>
      <c r="K45" s="23" t="s">
        <v>19</v>
      </c>
      <c r="L45" s="23" t="s">
        <v>19</v>
      </c>
      <c r="M45" s="23" t="s">
        <v>19</v>
      </c>
      <c r="N45" s="36"/>
    </row>
    <row r="46" spans="1:14">
      <c r="A46" s="42">
        <v>909</v>
      </c>
      <c r="B46" s="43" t="s">
        <v>67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36"/>
    </row>
    <row r="47" spans="1:14">
      <c r="A47" s="42">
        <v>911</v>
      </c>
      <c r="B47" s="43" t="s">
        <v>69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36"/>
    </row>
    <row r="48" spans="1:14">
      <c r="A48" s="42">
        <v>919</v>
      </c>
      <c r="B48" s="43" t="s">
        <v>66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36"/>
    </row>
    <row r="49" spans="1:14">
      <c r="A49" s="42">
        <v>1000</v>
      </c>
      <c r="B49" s="43" t="s">
        <v>72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36"/>
    </row>
  </sheetData>
  <sortState ref="A2:N49">
    <sortCondition ref="A2:A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C11" sqref="C11"/>
    </sheetView>
  </sheetViews>
  <sheetFormatPr defaultRowHeight="15"/>
  <cols>
    <col min="3" max="3" width="23.140625" customWidth="1"/>
    <col min="4" max="4" width="4.5703125" customWidth="1"/>
  </cols>
  <sheetData>
    <row r="1" spans="1:18" ht="54" thickBot="1">
      <c r="A1" s="1"/>
      <c r="B1" s="2" t="s">
        <v>1</v>
      </c>
      <c r="C1" s="2" t="s">
        <v>0</v>
      </c>
      <c r="D1" s="1"/>
      <c r="E1" s="3">
        <v>43486</v>
      </c>
      <c r="F1" s="3">
        <v>43514</v>
      </c>
      <c r="G1" s="3">
        <v>43535</v>
      </c>
      <c r="H1" s="3">
        <v>43570</v>
      </c>
      <c r="I1" s="19">
        <v>43605</v>
      </c>
      <c r="J1" s="3">
        <v>43633</v>
      </c>
      <c r="K1" s="3">
        <v>43654</v>
      </c>
      <c r="L1" s="3">
        <v>43317</v>
      </c>
      <c r="M1" s="3">
        <v>43717</v>
      </c>
      <c r="N1" s="3">
        <v>43752</v>
      </c>
      <c r="O1" s="3">
        <v>43787</v>
      </c>
      <c r="P1" s="5"/>
    </row>
    <row r="2" spans="1:18" ht="15.75" thickBot="1">
      <c r="A2" s="55" t="s">
        <v>48</v>
      </c>
      <c r="B2" s="17">
        <v>471</v>
      </c>
      <c r="C2" s="18" t="s">
        <v>32</v>
      </c>
      <c r="D2" s="16"/>
      <c r="E2" s="7">
        <v>43</v>
      </c>
      <c r="F2" s="7">
        <v>45</v>
      </c>
      <c r="G2" s="7">
        <v>44</v>
      </c>
      <c r="H2" s="40">
        <v>0</v>
      </c>
      <c r="I2" s="10">
        <v>44</v>
      </c>
      <c r="J2" s="7">
        <v>0</v>
      </c>
      <c r="K2" s="7">
        <v>45</v>
      </c>
      <c r="L2" s="7">
        <v>37</v>
      </c>
      <c r="M2" s="7">
        <v>45</v>
      </c>
      <c r="N2" s="7">
        <v>45</v>
      </c>
      <c r="O2" s="7">
        <v>44</v>
      </c>
      <c r="P2" s="9">
        <f t="shared" ref="P2:P21" si="0">SUM(E2:O2)</f>
        <v>392</v>
      </c>
      <c r="R2" t="s">
        <v>87</v>
      </c>
    </row>
    <row r="3" spans="1:18" ht="15.75" thickBot="1">
      <c r="A3" s="55"/>
      <c r="B3" s="11">
        <v>13</v>
      </c>
      <c r="C3" s="12" t="s">
        <v>2</v>
      </c>
      <c r="D3" s="47"/>
      <c r="E3" s="7">
        <v>41</v>
      </c>
      <c r="F3" s="7">
        <v>25</v>
      </c>
      <c r="G3" s="7">
        <v>24</v>
      </c>
      <c r="H3" s="40">
        <v>37</v>
      </c>
      <c r="I3" s="10">
        <v>38</v>
      </c>
      <c r="J3" s="7">
        <v>22</v>
      </c>
      <c r="K3" s="7">
        <v>30</v>
      </c>
      <c r="L3" s="7">
        <v>28</v>
      </c>
      <c r="M3" s="7">
        <v>26</v>
      </c>
      <c r="N3" s="7">
        <v>20</v>
      </c>
      <c r="O3" s="7">
        <v>37</v>
      </c>
      <c r="P3" s="9">
        <f t="shared" si="0"/>
        <v>328</v>
      </c>
    </row>
    <row r="4" spans="1:18" ht="15.75" thickBot="1">
      <c r="A4" s="55"/>
      <c r="B4" s="11">
        <v>150</v>
      </c>
      <c r="C4" s="12" t="s">
        <v>34</v>
      </c>
      <c r="D4" s="6"/>
      <c r="E4" s="7">
        <v>31</v>
      </c>
      <c r="F4" s="7">
        <v>32</v>
      </c>
      <c r="G4" s="7">
        <v>27</v>
      </c>
      <c r="H4" s="40">
        <v>32</v>
      </c>
      <c r="I4" s="10">
        <v>0</v>
      </c>
      <c r="J4" s="7">
        <v>45</v>
      </c>
      <c r="K4" s="7">
        <v>41</v>
      </c>
      <c r="L4" s="7">
        <v>44</v>
      </c>
      <c r="M4" s="7">
        <v>0</v>
      </c>
      <c r="N4" s="7">
        <v>32</v>
      </c>
      <c r="O4" s="7">
        <v>40</v>
      </c>
      <c r="P4" s="9">
        <f t="shared" si="0"/>
        <v>324</v>
      </c>
    </row>
    <row r="5" spans="1:18" ht="15.75" thickBot="1">
      <c r="A5" s="55"/>
      <c r="B5" s="11">
        <v>107</v>
      </c>
      <c r="C5" s="12" t="s">
        <v>68</v>
      </c>
      <c r="D5" s="6"/>
      <c r="E5" s="7">
        <v>31</v>
      </c>
      <c r="F5" s="7">
        <v>0</v>
      </c>
      <c r="G5" s="7">
        <v>24</v>
      </c>
      <c r="H5" s="40">
        <v>34</v>
      </c>
      <c r="I5" s="10">
        <v>37</v>
      </c>
      <c r="J5" s="7">
        <v>34</v>
      </c>
      <c r="K5" s="7">
        <v>38</v>
      </c>
      <c r="L5" s="7">
        <v>34</v>
      </c>
      <c r="M5" s="7">
        <v>37</v>
      </c>
      <c r="N5" s="7">
        <v>0</v>
      </c>
      <c r="O5" s="7">
        <v>0</v>
      </c>
      <c r="P5" s="9">
        <f t="shared" si="0"/>
        <v>269</v>
      </c>
    </row>
    <row r="6" spans="1:18" ht="15.75" thickBot="1">
      <c r="A6" s="55"/>
      <c r="B6" s="11">
        <v>192</v>
      </c>
      <c r="C6" s="49" t="s">
        <v>39</v>
      </c>
      <c r="D6" s="6"/>
      <c r="E6" s="7">
        <v>35</v>
      </c>
      <c r="F6" s="7">
        <v>36</v>
      </c>
      <c r="G6" s="7">
        <v>37</v>
      </c>
      <c r="H6" s="40">
        <v>0</v>
      </c>
      <c r="I6" s="10">
        <v>25</v>
      </c>
      <c r="J6" s="7">
        <v>0</v>
      </c>
      <c r="K6" s="7">
        <v>22</v>
      </c>
      <c r="L6" s="7">
        <v>25</v>
      </c>
      <c r="M6" s="7">
        <v>23</v>
      </c>
      <c r="N6" s="7">
        <v>33</v>
      </c>
      <c r="O6" s="7">
        <v>0</v>
      </c>
      <c r="P6" s="9">
        <f t="shared" si="0"/>
        <v>236</v>
      </c>
    </row>
    <row r="7" spans="1:18" ht="15.75" thickBot="1">
      <c r="A7" s="55"/>
      <c r="B7" s="11">
        <v>555</v>
      </c>
      <c r="C7" s="29" t="s">
        <v>78</v>
      </c>
      <c r="D7" s="47"/>
      <c r="E7" s="7">
        <v>13</v>
      </c>
      <c r="F7" s="7">
        <v>20</v>
      </c>
      <c r="G7" s="7">
        <v>34</v>
      </c>
      <c r="H7" s="40">
        <v>0</v>
      </c>
      <c r="I7" s="10">
        <v>26</v>
      </c>
      <c r="J7" s="7">
        <v>0</v>
      </c>
      <c r="K7" s="7">
        <v>31</v>
      </c>
      <c r="L7" s="7">
        <v>0</v>
      </c>
      <c r="M7" s="7">
        <v>0</v>
      </c>
      <c r="N7" s="7">
        <v>0</v>
      </c>
      <c r="O7" s="7">
        <v>0</v>
      </c>
      <c r="P7" s="9">
        <f t="shared" si="0"/>
        <v>124</v>
      </c>
    </row>
    <row r="8" spans="1:18" ht="15.75" thickBot="1">
      <c r="A8" s="55"/>
      <c r="B8" s="26">
        <v>120</v>
      </c>
      <c r="C8" s="30" t="s">
        <v>37</v>
      </c>
      <c r="D8" s="6"/>
      <c r="E8" s="7">
        <v>12</v>
      </c>
      <c r="F8" s="7">
        <v>0</v>
      </c>
      <c r="G8" s="7">
        <v>18</v>
      </c>
      <c r="H8" s="40">
        <v>43</v>
      </c>
      <c r="I8" s="10">
        <v>0</v>
      </c>
      <c r="J8" s="7">
        <v>42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9">
        <f t="shared" si="0"/>
        <v>115</v>
      </c>
    </row>
    <row r="9" spans="1:18" ht="15.75" thickBot="1">
      <c r="A9" s="55"/>
      <c r="B9" s="26">
        <v>211</v>
      </c>
      <c r="C9" s="27" t="s">
        <v>73</v>
      </c>
      <c r="D9" s="47"/>
      <c r="E9" s="7">
        <v>0</v>
      </c>
      <c r="F9" s="7">
        <v>24</v>
      </c>
      <c r="G9" s="7">
        <v>0</v>
      </c>
      <c r="H9" s="40">
        <v>0</v>
      </c>
      <c r="I9" s="10">
        <v>0</v>
      </c>
      <c r="J9" s="7">
        <v>0</v>
      </c>
      <c r="K9" s="7">
        <v>16</v>
      </c>
      <c r="L9" s="7">
        <v>22</v>
      </c>
      <c r="M9" s="7">
        <v>0</v>
      </c>
      <c r="N9" s="7">
        <v>0</v>
      </c>
      <c r="O9" s="7">
        <v>29</v>
      </c>
      <c r="P9" s="9">
        <f t="shared" si="0"/>
        <v>91</v>
      </c>
    </row>
    <row r="10" spans="1:18" ht="15.75" thickBot="1">
      <c r="A10" s="55"/>
      <c r="B10" s="26">
        <v>165</v>
      </c>
      <c r="C10" s="30" t="s">
        <v>44</v>
      </c>
      <c r="E10" s="7">
        <v>29</v>
      </c>
      <c r="F10" s="7">
        <v>0</v>
      </c>
      <c r="G10" s="7">
        <v>0</v>
      </c>
      <c r="H10" s="40">
        <v>0</v>
      </c>
      <c r="I10" s="10">
        <v>0</v>
      </c>
      <c r="J10" s="7">
        <v>27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9">
        <f t="shared" si="0"/>
        <v>56</v>
      </c>
    </row>
    <row r="11" spans="1:18" ht="15.75" thickBot="1">
      <c r="A11" s="55"/>
      <c r="B11" s="26">
        <v>117</v>
      </c>
      <c r="C11" s="53" t="s">
        <v>82</v>
      </c>
      <c r="E11" s="7">
        <v>0</v>
      </c>
      <c r="F11" s="7">
        <v>0</v>
      </c>
      <c r="G11" s="7">
        <v>0</v>
      </c>
      <c r="H11" s="40">
        <v>0</v>
      </c>
      <c r="I11" s="10">
        <v>0</v>
      </c>
      <c r="J11" s="7">
        <v>20</v>
      </c>
      <c r="K11" s="7">
        <v>0</v>
      </c>
      <c r="L11" s="7">
        <v>0</v>
      </c>
      <c r="M11" s="7">
        <v>0</v>
      </c>
      <c r="N11" s="7">
        <v>36</v>
      </c>
      <c r="O11" s="7">
        <v>0</v>
      </c>
      <c r="P11" s="9">
        <f t="shared" si="0"/>
        <v>56</v>
      </c>
    </row>
    <row r="12" spans="1:18" ht="15.75" thickBot="1">
      <c r="A12" s="55"/>
      <c r="B12" s="26">
        <v>338</v>
      </c>
      <c r="C12" s="30" t="s">
        <v>83</v>
      </c>
      <c r="D12" s="6"/>
      <c r="E12" s="7">
        <v>0</v>
      </c>
      <c r="F12" s="7">
        <v>0</v>
      </c>
      <c r="G12" s="7">
        <v>0</v>
      </c>
      <c r="H12" s="40">
        <v>0</v>
      </c>
      <c r="I12" s="10">
        <v>0</v>
      </c>
      <c r="J12" s="7">
        <v>0</v>
      </c>
      <c r="K12" s="7">
        <v>0</v>
      </c>
      <c r="L12" s="7">
        <v>0</v>
      </c>
      <c r="M12" s="7">
        <v>37</v>
      </c>
      <c r="N12" s="7">
        <v>18</v>
      </c>
      <c r="O12" s="7">
        <v>0</v>
      </c>
      <c r="P12" s="9">
        <f t="shared" si="0"/>
        <v>55</v>
      </c>
    </row>
    <row r="13" spans="1:18" ht="15.75" thickBot="1">
      <c r="A13" s="55"/>
      <c r="B13" s="26">
        <v>154</v>
      </c>
      <c r="C13" s="53" t="s">
        <v>76</v>
      </c>
      <c r="E13" s="7">
        <v>0</v>
      </c>
      <c r="F13" s="7">
        <v>0</v>
      </c>
      <c r="G13" s="7">
        <v>0</v>
      </c>
      <c r="H13" s="40">
        <v>0</v>
      </c>
      <c r="I13" s="10">
        <v>0</v>
      </c>
      <c r="J13" s="7">
        <v>0</v>
      </c>
      <c r="K13" s="7">
        <v>21</v>
      </c>
      <c r="L13" s="7">
        <v>0</v>
      </c>
      <c r="M13" s="7">
        <v>26</v>
      </c>
      <c r="N13" s="7">
        <v>0</v>
      </c>
      <c r="O13" s="7">
        <v>0</v>
      </c>
      <c r="P13" s="9">
        <f t="shared" si="0"/>
        <v>47</v>
      </c>
    </row>
    <row r="14" spans="1:18" ht="15.75" thickBot="1">
      <c r="A14" s="55"/>
      <c r="B14" s="11">
        <v>109</v>
      </c>
      <c r="C14" s="12" t="s">
        <v>79</v>
      </c>
      <c r="D14" s="6"/>
      <c r="E14" s="7">
        <v>20</v>
      </c>
      <c r="F14" s="7">
        <v>0</v>
      </c>
      <c r="G14" s="7">
        <v>0</v>
      </c>
      <c r="H14" s="40">
        <v>0</v>
      </c>
      <c r="I14" s="10">
        <v>0</v>
      </c>
      <c r="J14" s="7">
        <v>0</v>
      </c>
      <c r="K14" s="7">
        <v>25</v>
      </c>
      <c r="L14" s="7">
        <v>0</v>
      </c>
      <c r="M14" s="7">
        <v>0</v>
      </c>
      <c r="N14" s="7">
        <v>0</v>
      </c>
      <c r="O14" s="7">
        <v>0</v>
      </c>
      <c r="P14" s="9">
        <f t="shared" si="0"/>
        <v>45</v>
      </c>
    </row>
    <row r="15" spans="1:18" ht="15.75" thickBot="1">
      <c r="A15" s="55"/>
      <c r="B15" s="11">
        <v>629</v>
      </c>
      <c r="C15" s="12" t="s">
        <v>63</v>
      </c>
      <c r="D15" s="6"/>
      <c r="E15" s="7">
        <v>0</v>
      </c>
      <c r="F15" s="7">
        <v>30</v>
      </c>
      <c r="G15" s="7">
        <v>0</v>
      </c>
      <c r="H15" s="40">
        <v>0</v>
      </c>
      <c r="I15" s="10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>
        <f t="shared" si="0"/>
        <v>30</v>
      </c>
    </row>
    <row r="16" spans="1:18" ht="15.75" thickBot="1">
      <c r="A16" s="55"/>
      <c r="B16" s="11">
        <v>276</v>
      </c>
      <c r="C16" s="33" t="s">
        <v>86</v>
      </c>
      <c r="E16" s="7">
        <v>0</v>
      </c>
      <c r="F16" s="7">
        <v>0</v>
      </c>
      <c r="G16" s="7">
        <v>0</v>
      </c>
      <c r="H16" s="40">
        <v>0</v>
      </c>
      <c r="I16" s="10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29</v>
      </c>
      <c r="P16" s="9">
        <f t="shared" si="0"/>
        <v>29</v>
      </c>
    </row>
    <row r="17" spans="1:16" ht="15.75" thickBot="1">
      <c r="A17" s="55"/>
      <c r="B17" s="11">
        <v>96</v>
      </c>
      <c r="C17" s="12" t="s">
        <v>81</v>
      </c>
      <c r="D17" s="46"/>
      <c r="E17" s="7">
        <v>0</v>
      </c>
      <c r="F17" s="7">
        <v>0</v>
      </c>
      <c r="G17" s="7">
        <v>0</v>
      </c>
      <c r="H17" s="40">
        <v>28</v>
      </c>
      <c r="I17" s="10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>
        <f t="shared" si="0"/>
        <v>28</v>
      </c>
    </row>
    <row r="18" spans="1:16" ht="15.75" thickBot="1">
      <c r="A18" s="55"/>
      <c r="B18" s="11">
        <v>1014</v>
      </c>
      <c r="C18" s="12" t="s">
        <v>84</v>
      </c>
      <c r="D18" s="6"/>
      <c r="E18" s="7">
        <v>0</v>
      </c>
      <c r="F18" s="7">
        <v>0</v>
      </c>
      <c r="G18" s="7">
        <v>0</v>
      </c>
      <c r="H18" s="40">
        <v>0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28</v>
      </c>
      <c r="O18" s="7">
        <v>0</v>
      </c>
      <c r="P18" s="9">
        <f t="shared" si="0"/>
        <v>28</v>
      </c>
    </row>
    <row r="19" spans="1:16" ht="15.75" thickBot="1">
      <c r="A19" s="55"/>
      <c r="B19" s="11">
        <v>515</v>
      </c>
      <c r="C19" s="12" t="s">
        <v>31</v>
      </c>
      <c r="D19" s="6"/>
      <c r="E19" s="7">
        <v>25</v>
      </c>
      <c r="F19" s="7">
        <v>0</v>
      </c>
      <c r="G19" s="7">
        <v>0</v>
      </c>
      <c r="H19" s="40">
        <v>0</v>
      </c>
      <c r="I19" s="10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 t="shared" si="0"/>
        <v>25</v>
      </c>
    </row>
    <row r="20" spans="1:16" ht="15.75" thickBot="1">
      <c r="A20" s="55"/>
      <c r="B20" s="11">
        <v>212</v>
      </c>
      <c r="C20" s="12" t="s">
        <v>80</v>
      </c>
      <c r="D20" s="6"/>
      <c r="E20" s="7">
        <v>0</v>
      </c>
      <c r="F20" s="7">
        <v>0</v>
      </c>
      <c r="G20" s="7">
        <v>0</v>
      </c>
      <c r="H20" s="40">
        <v>0</v>
      </c>
      <c r="I20" s="10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24</v>
      </c>
      <c r="P20" s="9">
        <f t="shared" si="0"/>
        <v>24</v>
      </c>
    </row>
    <row r="21" spans="1:16" ht="15.75" thickBot="1">
      <c r="A21" s="55"/>
      <c r="B21" s="11">
        <v>163</v>
      </c>
      <c r="C21" s="12" t="s">
        <v>47</v>
      </c>
      <c r="D21" s="6"/>
      <c r="E21" s="7">
        <v>17</v>
      </c>
      <c r="F21" s="7">
        <v>0</v>
      </c>
      <c r="G21" s="7">
        <v>0</v>
      </c>
      <c r="H21" s="40">
        <v>0</v>
      </c>
      <c r="I21" s="10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0"/>
        <v>17</v>
      </c>
    </row>
    <row r="22" spans="1:16">
      <c r="C22" s="6" t="s">
        <v>29</v>
      </c>
      <c r="D22" s="31"/>
      <c r="E22" s="6">
        <f t="shared" ref="E22:P22" si="1">COUNTIF(E2:E21,"&gt;0")</f>
        <v>11</v>
      </c>
      <c r="F22" s="6">
        <f t="shared" si="1"/>
        <v>7</v>
      </c>
      <c r="G22" s="6">
        <f t="shared" si="1"/>
        <v>7</v>
      </c>
      <c r="H22" s="6">
        <f t="shared" si="1"/>
        <v>5</v>
      </c>
      <c r="I22" s="6">
        <f t="shared" si="1"/>
        <v>5</v>
      </c>
      <c r="J22" s="6">
        <f t="shared" si="1"/>
        <v>6</v>
      </c>
      <c r="K22" s="6">
        <f t="shared" si="1"/>
        <v>9</v>
      </c>
      <c r="L22" s="6">
        <f t="shared" si="1"/>
        <v>6</v>
      </c>
      <c r="M22" s="6">
        <f t="shared" si="1"/>
        <v>6</v>
      </c>
      <c r="N22" s="6">
        <f t="shared" si="1"/>
        <v>7</v>
      </c>
      <c r="O22" s="6">
        <f t="shared" si="1"/>
        <v>6</v>
      </c>
      <c r="P22" s="6">
        <f t="shared" si="1"/>
        <v>20</v>
      </c>
    </row>
  </sheetData>
  <sortState ref="B2:P27">
    <sortCondition descending="1" ref="P2:P27"/>
  </sortState>
  <mergeCells count="1">
    <mergeCell ref="A2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16" sqref="A16:XFD25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43472</v>
      </c>
      <c r="F1" s="3">
        <v>43479</v>
      </c>
      <c r="G1" s="3">
        <v>43486</v>
      </c>
      <c r="H1" s="4">
        <v>43493</v>
      </c>
      <c r="I1" s="5"/>
    </row>
    <row r="2" spans="1:10" ht="15.75" customHeight="1" thickBot="1">
      <c r="A2" s="55" t="s">
        <v>48</v>
      </c>
      <c r="B2" s="17">
        <v>471</v>
      </c>
      <c r="C2" s="18" t="s">
        <v>32</v>
      </c>
      <c r="D2" s="16"/>
      <c r="E2" s="7">
        <v>0</v>
      </c>
      <c r="F2" s="8">
        <v>45</v>
      </c>
      <c r="G2" s="8">
        <v>43</v>
      </c>
      <c r="H2" s="48">
        <v>45</v>
      </c>
      <c r="I2" s="9">
        <f t="shared" ref="I2:I15" si="0">SUM(LARGE(E2:H2,1)+LARGE(E2:H2,2)+LARGE(E2:H2,3))</f>
        <v>133</v>
      </c>
      <c r="J2">
        <f t="shared" ref="J2:J9" si="1">SUM(E2:H2)/180</f>
        <v>0.73888888888888893</v>
      </c>
    </row>
    <row r="3" spans="1:10" ht="15.75" thickBot="1">
      <c r="A3" s="55"/>
      <c r="B3" s="11">
        <v>13</v>
      </c>
      <c r="C3" s="12" t="s">
        <v>2</v>
      </c>
      <c r="D3" s="6"/>
      <c r="E3" s="7">
        <v>41</v>
      </c>
      <c r="F3" s="7">
        <v>25</v>
      </c>
      <c r="G3" s="7">
        <v>41</v>
      </c>
      <c r="H3" s="10">
        <v>26</v>
      </c>
      <c r="I3" s="9">
        <f t="shared" si="0"/>
        <v>108</v>
      </c>
      <c r="J3">
        <f t="shared" si="1"/>
        <v>0.73888888888888893</v>
      </c>
    </row>
    <row r="4" spans="1:10" ht="15.75" thickBot="1">
      <c r="A4" s="55"/>
      <c r="B4" s="11">
        <v>107</v>
      </c>
      <c r="C4" s="12" t="s">
        <v>68</v>
      </c>
      <c r="D4" s="6"/>
      <c r="E4" s="7">
        <v>34</v>
      </c>
      <c r="F4" s="7">
        <v>32</v>
      </c>
      <c r="G4" s="7">
        <v>31</v>
      </c>
      <c r="H4" s="10">
        <v>40</v>
      </c>
      <c r="I4" s="9">
        <f t="shared" si="0"/>
        <v>106</v>
      </c>
      <c r="J4">
        <f t="shared" si="1"/>
        <v>0.76111111111111107</v>
      </c>
    </row>
    <row r="5" spans="1:10" ht="15.75" thickBot="1">
      <c r="A5" s="55"/>
      <c r="B5" s="11">
        <v>192</v>
      </c>
      <c r="C5" s="29" t="s">
        <v>39</v>
      </c>
      <c r="D5" s="6"/>
      <c r="E5" s="7">
        <v>0</v>
      </c>
      <c r="F5" s="7">
        <v>30</v>
      </c>
      <c r="G5" s="7">
        <v>35</v>
      </c>
      <c r="H5" s="10">
        <v>34</v>
      </c>
      <c r="I5" s="9">
        <f t="shared" si="0"/>
        <v>99</v>
      </c>
      <c r="J5">
        <f t="shared" si="1"/>
        <v>0.55000000000000004</v>
      </c>
    </row>
    <row r="6" spans="1:10" ht="15.75" thickBot="1">
      <c r="A6" s="55"/>
      <c r="B6" s="11">
        <v>150</v>
      </c>
      <c r="C6" s="35" t="s">
        <v>34</v>
      </c>
      <c r="D6" s="6"/>
      <c r="E6" s="7">
        <v>28</v>
      </c>
      <c r="F6" s="7">
        <v>33</v>
      </c>
      <c r="G6" s="7">
        <v>31</v>
      </c>
      <c r="H6" s="10">
        <v>20</v>
      </c>
      <c r="I6" s="9">
        <f t="shared" si="0"/>
        <v>92</v>
      </c>
      <c r="J6">
        <f t="shared" si="1"/>
        <v>0.62222222222222223</v>
      </c>
    </row>
    <row r="7" spans="1:10" ht="15.75" thickBot="1">
      <c r="A7" s="55"/>
      <c r="B7" s="11">
        <v>413</v>
      </c>
      <c r="C7" s="29" t="s">
        <v>41</v>
      </c>
      <c r="D7" s="6"/>
      <c r="E7" s="8">
        <v>45</v>
      </c>
      <c r="F7" s="7">
        <v>0</v>
      </c>
      <c r="G7" s="7">
        <v>0</v>
      </c>
      <c r="H7" s="10">
        <v>0</v>
      </c>
      <c r="I7" s="9">
        <f t="shared" si="0"/>
        <v>45</v>
      </c>
      <c r="J7">
        <f t="shared" si="1"/>
        <v>0.25</v>
      </c>
    </row>
    <row r="8" spans="1:10" ht="15.75" thickBot="1">
      <c r="A8" s="55"/>
      <c r="B8" s="26">
        <v>555</v>
      </c>
      <c r="C8" s="27" t="s">
        <v>78</v>
      </c>
      <c r="D8" s="6"/>
      <c r="E8" s="7">
        <v>0</v>
      </c>
      <c r="F8" s="7">
        <v>0</v>
      </c>
      <c r="G8" s="7">
        <v>13</v>
      </c>
      <c r="H8" s="10">
        <v>20</v>
      </c>
      <c r="I8" s="9">
        <f t="shared" si="0"/>
        <v>33</v>
      </c>
      <c r="J8">
        <f t="shared" si="1"/>
        <v>0.18333333333333332</v>
      </c>
    </row>
    <row r="9" spans="1:10" ht="15.75" thickBot="1">
      <c r="A9" s="55"/>
      <c r="B9" s="26">
        <v>169</v>
      </c>
      <c r="C9" s="30" t="s">
        <v>54</v>
      </c>
      <c r="D9" s="6"/>
      <c r="E9" s="7">
        <v>0</v>
      </c>
      <c r="F9" s="7">
        <v>29</v>
      </c>
      <c r="G9" s="7">
        <v>0</v>
      </c>
      <c r="H9" s="10">
        <v>0</v>
      </c>
      <c r="I9" s="9">
        <f t="shared" si="0"/>
        <v>29</v>
      </c>
      <c r="J9">
        <f t="shared" si="1"/>
        <v>0.16111111111111112</v>
      </c>
    </row>
    <row r="10" spans="1:10" ht="15.75" thickBot="1">
      <c r="A10" s="55"/>
      <c r="B10" s="26">
        <v>165</v>
      </c>
      <c r="C10" s="30" t="s">
        <v>44</v>
      </c>
      <c r="D10" s="6"/>
      <c r="E10" s="7">
        <v>0</v>
      </c>
      <c r="F10" s="7">
        <v>0</v>
      </c>
      <c r="G10" s="7">
        <v>29</v>
      </c>
      <c r="H10" s="10">
        <v>0</v>
      </c>
      <c r="I10" s="9">
        <f t="shared" si="0"/>
        <v>29</v>
      </c>
      <c r="J10">
        <f t="shared" ref="J10:J14" si="2">SUM(E10:H10)/180</f>
        <v>0.16111111111111112</v>
      </c>
    </row>
    <row r="11" spans="1:10" ht="15.75" thickBot="1">
      <c r="A11" s="55"/>
      <c r="B11" s="26">
        <v>212</v>
      </c>
      <c r="C11" s="30" t="s">
        <v>80</v>
      </c>
      <c r="D11" s="6"/>
      <c r="E11" s="7">
        <v>0</v>
      </c>
      <c r="F11" s="7">
        <v>0</v>
      </c>
      <c r="G11" s="7">
        <v>0</v>
      </c>
      <c r="H11" s="10">
        <v>27</v>
      </c>
      <c r="I11" s="9">
        <f t="shared" si="0"/>
        <v>27</v>
      </c>
      <c r="J11">
        <f t="shared" si="2"/>
        <v>0.15</v>
      </c>
    </row>
    <row r="12" spans="1:10" ht="15.75" thickBot="1">
      <c r="A12" s="55"/>
      <c r="B12" s="26">
        <v>515</v>
      </c>
      <c r="C12" s="30" t="s">
        <v>31</v>
      </c>
      <c r="D12" s="6"/>
      <c r="E12" s="7">
        <v>0</v>
      </c>
      <c r="F12" s="7">
        <v>0</v>
      </c>
      <c r="G12" s="7">
        <v>25</v>
      </c>
      <c r="H12" s="10">
        <v>0</v>
      </c>
      <c r="I12" s="9">
        <f t="shared" si="0"/>
        <v>25</v>
      </c>
      <c r="J12">
        <f t="shared" si="2"/>
        <v>0.1388888888888889</v>
      </c>
    </row>
    <row r="13" spans="1:10" ht="15.75" thickBot="1">
      <c r="A13" s="55"/>
      <c r="B13" s="26">
        <v>109</v>
      </c>
      <c r="C13" s="30" t="s">
        <v>79</v>
      </c>
      <c r="D13" s="6"/>
      <c r="E13" s="7">
        <v>0</v>
      </c>
      <c r="F13" s="7">
        <v>0</v>
      </c>
      <c r="G13" s="7">
        <v>20</v>
      </c>
      <c r="H13" s="10">
        <v>0</v>
      </c>
      <c r="I13" s="9">
        <f t="shared" si="0"/>
        <v>20</v>
      </c>
      <c r="J13">
        <f t="shared" si="2"/>
        <v>0.1111111111111111</v>
      </c>
    </row>
    <row r="14" spans="1:10" ht="15.75" thickBot="1">
      <c r="A14" s="55"/>
      <c r="B14" s="11">
        <v>163</v>
      </c>
      <c r="C14" s="12" t="s">
        <v>47</v>
      </c>
      <c r="D14" s="6"/>
      <c r="E14" s="7">
        <v>0</v>
      </c>
      <c r="F14" s="7">
        <v>0</v>
      </c>
      <c r="G14" s="7">
        <v>17</v>
      </c>
      <c r="H14" s="10">
        <v>0</v>
      </c>
      <c r="I14" s="9">
        <f t="shared" si="0"/>
        <v>17</v>
      </c>
      <c r="J14">
        <f t="shared" si="2"/>
        <v>9.4444444444444442E-2</v>
      </c>
    </row>
    <row r="15" spans="1:10" ht="15.75" thickBot="1">
      <c r="A15" s="55"/>
      <c r="B15" s="11">
        <v>120</v>
      </c>
      <c r="C15" s="12" t="s">
        <v>37</v>
      </c>
      <c r="D15" s="6"/>
      <c r="E15" s="7">
        <v>0</v>
      </c>
      <c r="F15" s="7">
        <v>0</v>
      </c>
      <c r="G15" s="7">
        <v>12</v>
      </c>
      <c r="H15" s="10">
        <v>0</v>
      </c>
      <c r="I15" s="9">
        <f t="shared" si="0"/>
        <v>12</v>
      </c>
      <c r="J15">
        <f t="shared" ref="J15" si="3">SUM(E15:H15)/180</f>
        <v>6.6666666666666666E-2</v>
      </c>
    </row>
    <row r="21" spans="3:8">
      <c r="C21" s="6" t="s">
        <v>29</v>
      </c>
      <c r="D21" s="31"/>
      <c r="E21" s="6">
        <f>COUNTIF(E2:E19,"&gt;0")</f>
        <v>4</v>
      </c>
      <c r="F21" s="6">
        <f t="shared" ref="F21:H21" si="4">COUNTIF(F2:F19,"&gt;0")</f>
        <v>6</v>
      </c>
      <c r="G21" s="6">
        <f t="shared" si="4"/>
        <v>11</v>
      </c>
      <c r="H21" s="6">
        <f t="shared" si="4"/>
        <v>7</v>
      </c>
    </row>
  </sheetData>
  <sortState ref="B2:I19">
    <sortCondition descending="1" ref="I2:I19"/>
  </sortState>
  <mergeCells count="1">
    <mergeCell ref="A2:A1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B12" sqref="A12:XFD22"/>
    </sheetView>
  </sheetViews>
  <sheetFormatPr defaultRowHeight="1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43500</v>
      </c>
      <c r="F1" s="3">
        <v>43508</v>
      </c>
      <c r="G1" s="3">
        <v>43514</v>
      </c>
      <c r="H1" s="19">
        <v>43521</v>
      </c>
      <c r="I1" s="5"/>
    </row>
    <row r="2" spans="1:10" ht="15.75" customHeight="1" thickBot="1">
      <c r="A2" s="55" t="s">
        <v>48</v>
      </c>
      <c r="B2" s="17">
        <v>471</v>
      </c>
      <c r="C2" s="18" t="s">
        <v>32</v>
      </c>
      <c r="D2" s="6"/>
      <c r="E2" s="8">
        <v>44</v>
      </c>
      <c r="F2" s="8">
        <v>44</v>
      </c>
      <c r="G2" s="8">
        <v>45</v>
      </c>
      <c r="H2" s="48">
        <v>41</v>
      </c>
      <c r="I2" s="9">
        <f t="shared" ref="I2:I11" si="0">SUM(LARGE(E2:H2,1)+LARGE(E2:H2,2)+LARGE(E2:H2,3))</f>
        <v>133</v>
      </c>
      <c r="J2">
        <f t="shared" ref="J2:J11" si="1">SUM(E2:H2)/180</f>
        <v>0.96666666666666667</v>
      </c>
    </row>
    <row r="3" spans="1:10" ht="15.75" thickBot="1">
      <c r="A3" s="55"/>
      <c r="B3" s="11">
        <v>192</v>
      </c>
      <c r="C3" s="29" t="s">
        <v>39</v>
      </c>
      <c r="D3" s="6"/>
      <c r="E3" s="7">
        <v>36</v>
      </c>
      <c r="F3" s="7">
        <v>23</v>
      </c>
      <c r="G3" s="7">
        <v>36</v>
      </c>
      <c r="H3" s="10">
        <v>22</v>
      </c>
      <c r="I3" s="9">
        <f t="shared" si="0"/>
        <v>95</v>
      </c>
      <c r="J3">
        <f t="shared" si="1"/>
        <v>0.65</v>
      </c>
    </row>
    <row r="4" spans="1:10" ht="15.75" thickBot="1">
      <c r="A4" s="55"/>
      <c r="B4" s="11">
        <v>150</v>
      </c>
      <c r="C4" s="12" t="s">
        <v>34</v>
      </c>
      <c r="D4" s="6"/>
      <c r="E4" s="7">
        <v>0</v>
      </c>
      <c r="F4" s="7">
        <v>38</v>
      </c>
      <c r="G4" s="7">
        <v>32</v>
      </c>
      <c r="H4" s="10">
        <v>25</v>
      </c>
      <c r="I4" s="9">
        <f t="shared" si="0"/>
        <v>95</v>
      </c>
      <c r="J4">
        <f t="shared" si="1"/>
        <v>0.52777777777777779</v>
      </c>
    </row>
    <row r="5" spans="1:10" ht="15.75" thickBot="1">
      <c r="A5" s="55"/>
      <c r="B5" s="11">
        <v>555</v>
      </c>
      <c r="C5" s="29" t="s">
        <v>78</v>
      </c>
      <c r="D5" s="6"/>
      <c r="E5" s="7">
        <v>36</v>
      </c>
      <c r="F5" s="7">
        <v>22</v>
      </c>
      <c r="G5" s="7">
        <v>20</v>
      </c>
      <c r="H5" s="10">
        <v>36</v>
      </c>
      <c r="I5" s="9">
        <f t="shared" si="0"/>
        <v>94</v>
      </c>
      <c r="J5">
        <f t="shared" si="1"/>
        <v>0.6333333333333333</v>
      </c>
    </row>
    <row r="6" spans="1:10" ht="15.75" thickBot="1">
      <c r="A6" s="55"/>
      <c r="B6" s="11">
        <v>13</v>
      </c>
      <c r="C6" s="35" t="s">
        <v>2</v>
      </c>
      <c r="D6" s="6"/>
      <c r="E6" s="7">
        <v>32</v>
      </c>
      <c r="F6" s="7">
        <v>19</v>
      </c>
      <c r="G6" s="7">
        <v>25</v>
      </c>
      <c r="H6" s="10">
        <v>0</v>
      </c>
      <c r="I6" s="9">
        <f t="shared" si="0"/>
        <v>76</v>
      </c>
      <c r="J6">
        <f t="shared" si="1"/>
        <v>0.42222222222222222</v>
      </c>
    </row>
    <row r="7" spans="1:10" ht="15.75" thickBot="1">
      <c r="A7" s="55"/>
      <c r="B7" s="11">
        <v>107</v>
      </c>
      <c r="C7" s="12" t="s">
        <v>68</v>
      </c>
      <c r="D7" s="6"/>
      <c r="E7" s="7">
        <v>0</v>
      </c>
      <c r="F7" s="7">
        <v>29</v>
      </c>
      <c r="G7" s="7">
        <v>0</v>
      </c>
      <c r="H7" s="10">
        <v>38</v>
      </c>
      <c r="I7" s="9">
        <f t="shared" si="0"/>
        <v>67</v>
      </c>
      <c r="J7">
        <f t="shared" si="1"/>
        <v>0.37222222222222223</v>
      </c>
    </row>
    <row r="8" spans="1:10" ht="15.75" thickBot="1">
      <c r="A8" s="55"/>
      <c r="B8" s="26">
        <v>212</v>
      </c>
      <c r="C8" s="30" t="s">
        <v>80</v>
      </c>
      <c r="D8" s="6"/>
      <c r="E8" s="7">
        <v>0</v>
      </c>
      <c r="F8" s="7">
        <v>37</v>
      </c>
      <c r="G8" s="7">
        <v>0</v>
      </c>
      <c r="H8" s="10">
        <v>28</v>
      </c>
      <c r="I8" s="9">
        <f t="shared" si="0"/>
        <v>65</v>
      </c>
      <c r="J8">
        <f t="shared" si="1"/>
        <v>0.3611111111111111</v>
      </c>
    </row>
    <row r="9" spans="1:10" ht="15.75" thickBot="1">
      <c r="A9" s="55"/>
      <c r="B9" s="26">
        <v>211</v>
      </c>
      <c r="C9" s="30" t="s">
        <v>73</v>
      </c>
      <c r="D9" s="6"/>
      <c r="E9" s="7">
        <v>0</v>
      </c>
      <c r="F9" s="7">
        <v>0</v>
      </c>
      <c r="G9" s="7">
        <v>24</v>
      </c>
      <c r="H9" s="10">
        <v>16</v>
      </c>
      <c r="I9" s="9">
        <f t="shared" si="0"/>
        <v>40</v>
      </c>
      <c r="J9">
        <f t="shared" si="1"/>
        <v>0.22222222222222221</v>
      </c>
    </row>
    <row r="10" spans="1:10" ht="15.75" thickBot="1">
      <c r="A10" s="55"/>
      <c r="B10" s="26">
        <v>629</v>
      </c>
      <c r="C10" s="30" t="s">
        <v>63</v>
      </c>
      <c r="D10" s="6"/>
      <c r="E10" s="7">
        <v>0</v>
      </c>
      <c r="F10" s="7">
        <v>0</v>
      </c>
      <c r="G10" s="7">
        <v>30</v>
      </c>
      <c r="H10" s="10">
        <v>0</v>
      </c>
      <c r="I10" s="9">
        <f t="shared" si="0"/>
        <v>30</v>
      </c>
      <c r="J10">
        <f t="shared" si="1"/>
        <v>0.16666666666666666</v>
      </c>
    </row>
    <row r="11" spans="1:10" ht="15.75" thickBot="1">
      <c r="A11" s="55"/>
      <c r="B11" s="26">
        <v>96</v>
      </c>
      <c r="C11" s="30" t="s">
        <v>81</v>
      </c>
      <c r="D11" s="6"/>
      <c r="E11" s="7">
        <v>0</v>
      </c>
      <c r="F11" s="7">
        <v>0</v>
      </c>
      <c r="G11" s="7">
        <v>0</v>
      </c>
      <c r="H11" s="10">
        <v>26</v>
      </c>
      <c r="I11" s="9">
        <f t="shared" si="0"/>
        <v>26</v>
      </c>
      <c r="J11">
        <f t="shared" si="1"/>
        <v>0.14444444444444443</v>
      </c>
    </row>
    <row r="13" spans="1:10">
      <c r="C13" s="6" t="s">
        <v>29</v>
      </c>
      <c r="D13" s="31"/>
      <c r="E13" s="6">
        <f>COUNTIF(E2:E11,"&gt;0")</f>
        <v>4</v>
      </c>
      <c r="F13" s="6">
        <f>COUNTIF(F2:F11,"&gt;0")</f>
        <v>7</v>
      </c>
      <c r="G13" s="6">
        <f>COUNTIF(G2:G11,"&gt;0")</f>
        <v>7</v>
      </c>
      <c r="H13" s="6">
        <f>COUNTIF(H2:H11,"&gt;0")</f>
        <v>8</v>
      </c>
    </row>
  </sheetData>
  <sortState ref="B2:I22">
    <sortCondition descending="1" ref="I2:I22"/>
  </sortState>
  <mergeCells count="1">
    <mergeCell ref="A2:A11"/>
  </mergeCells>
  <pageMargins left="0.7" right="0.7" top="0.75" bottom="0.75" header="0.3" footer="0.3"/>
  <pageSetup paperSize="262" orientation="landscape" horizontalDpi="25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B12" sqref="A12:XFD22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43528</v>
      </c>
      <c r="F1" s="3">
        <v>43538</v>
      </c>
      <c r="G1" s="3">
        <v>43542</v>
      </c>
      <c r="H1" s="4">
        <v>43549</v>
      </c>
      <c r="I1" s="5"/>
    </row>
    <row r="2" spans="1:10" ht="15.75" customHeight="1" thickBot="1">
      <c r="A2" s="55" t="s">
        <v>48</v>
      </c>
      <c r="B2" s="17">
        <v>471</v>
      </c>
      <c r="C2" s="18" t="s">
        <v>32</v>
      </c>
      <c r="D2" s="16"/>
      <c r="E2" s="8">
        <v>42</v>
      </c>
      <c r="F2" s="8">
        <v>44</v>
      </c>
      <c r="G2" s="8">
        <v>40</v>
      </c>
      <c r="H2" s="37">
        <v>0</v>
      </c>
      <c r="I2" s="9">
        <f t="shared" ref="I2:I11" si="0">SUM(LARGE(E2:H2,1)+LARGE(E2:H2,2)+LARGE(E2:H2,3))</f>
        <v>126</v>
      </c>
      <c r="J2">
        <f t="shared" ref="J2:J11" si="1">SUM(E2:H2)/180</f>
        <v>0.7</v>
      </c>
    </row>
    <row r="3" spans="1:10" ht="15.75" thickBot="1">
      <c r="A3" s="55"/>
      <c r="B3" s="11">
        <v>150</v>
      </c>
      <c r="C3" s="12" t="s">
        <v>34</v>
      </c>
      <c r="D3" s="6"/>
      <c r="E3" s="7">
        <v>29</v>
      </c>
      <c r="F3" s="7">
        <v>27</v>
      </c>
      <c r="G3" s="7">
        <v>45</v>
      </c>
      <c r="H3" s="50">
        <v>45</v>
      </c>
      <c r="I3" s="9">
        <f t="shared" si="0"/>
        <v>119</v>
      </c>
      <c r="J3">
        <f t="shared" si="1"/>
        <v>0.81111111111111112</v>
      </c>
    </row>
    <row r="4" spans="1:10" ht="15.75" thickBot="1">
      <c r="A4" s="55"/>
      <c r="B4" s="11">
        <v>107</v>
      </c>
      <c r="C4" s="12" t="s">
        <v>68</v>
      </c>
      <c r="D4" s="6"/>
      <c r="E4" s="7">
        <v>33</v>
      </c>
      <c r="F4" s="7">
        <v>24</v>
      </c>
      <c r="G4" s="7">
        <v>32</v>
      </c>
      <c r="H4" s="37">
        <v>34</v>
      </c>
      <c r="I4" s="9">
        <f t="shared" si="0"/>
        <v>99</v>
      </c>
      <c r="J4">
        <f t="shared" si="1"/>
        <v>0.68333333333333335</v>
      </c>
    </row>
    <row r="5" spans="1:10" ht="15.75" thickBot="1">
      <c r="A5" s="55"/>
      <c r="B5" s="11">
        <v>192</v>
      </c>
      <c r="C5" s="29" t="s">
        <v>39</v>
      </c>
      <c r="D5" s="6"/>
      <c r="E5" s="7">
        <v>35</v>
      </c>
      <c r="F5" s="7">
        <v>37</v>
      </c>
      <c r="G5" s="7">
        <v>26</v>
      </c>
      <c r="H5" s="37">
        <v>0</v>
      </c>
      <c r="I5" s="9">
        <f t="shared" si="0"/>
        <v>98</v>
      </c>
      <c r="J5">
        <f t="shared" si="1"/>
        <v>0.5444444444444444</v>
      </c>
    </row>
    <row r="6" spans="1:10" ht="15.75" thickBot="1">
      <c r="A6" s="55"/>
      <c r="B6" s="11">
        <v>555</v>
      </c>
      <c r="C6" s="49" t="s">
        <v>78</v>
      </c>
      <c r="D6" s="6"/>
      <c r="E6" s="7">
        <v>31</v>
      </c>
      <c r="F6" s="7">
        <v>34</v>
      </c>
      <c r="G6" s="7">
        <v>18</v>
      </c>
      <c r="H6" s="37">
        <v>22</v>
      </c>
      <c r="I6" s="9">
        <f t="shared" si="0"/>
        <v>87</v>
      </c>
      <c r="J6">
        <f t="shared" si="1"/>
        <v>0.58333333333333337</v>
      </c>
    </row>
    <row r="7" spans="1:10" ht="15.75" thickBot="1">
      <c r="A7" s="55"/>
      <c r="B7" s="11">
        <v>13</v>
      </c>
      <c r="C7" s="12" t="s">
        <v>2</v>
      </c>
      <c r="D7" s="6"/>
      <c r="E7" s="7">
        <v>0</v>
      </c>
      <c r="F7" s="7">
        <v>24</v>
      </c>
      <c r="G7" s="7">
        <v>25</v>
      </c>
      <c r="H7" s="37">
        <v>28</v>
      </c>
      <c r="I7" s="9">
        <f t="shared" si="0"/>
        <v>77</v>
      </c>
      <c r="J7">
        <f t="shared" si="1"/>
        <v>0.42777777777777776</v>
      </c>
    </row>
    <row r="8" spans="1:10" ht="15.75" thickBot="1">
      <c r="A8" s="55"/>
      <c r="B8" s="26">
        <v>211</v>
      </c>
      <c r="C8" s="30" t="s">
        <v>73</v>
      </c>
      <c r="D8" s="6"/>
      <c r="E8" s="7">
        <v>18</v>
      </c>
      <c r="F8" s="7">
        <v>0</v>
      </c>
      <c r="G8" s="7">
        <v>0</v>
      </c>
      <c r="H8" s="37">
        <v>40</v>
      </c>
      <c r="I8" s="9">
        <f t="shared" si="0"/>
        <v>58</v>
      </c>
      <c r="J8">
        <f t="shared" si="1"/>
        <v>0.32222222222222224</v>
      </c>
    </row>
    <row r="9" spans="1:10" ht="15.75" thickBot="1">
      <c r="A9" s="55"/>
      <c r="B9" s="26">
        <v>109</v>
      </c>
      <c r="C9" s="30" t="s">
        <v>79</v>
      </c>
      <c r="D9" s="6"/>
      <c r="E9" s="7">
        <v>0</v>
      </c>
      <c r="F9" s="7">
        <v>0</v>
      </c>
      <c r="G9" s="7">
        <v>26</v>
      </c>
      <c r="H9" s="37">
        <v>25</v>
      </c>
      <c r="I9" s="9">
        <f t="shared" si="0"/>
        <v>51</v>
      </c>
      <c r="J9">
        <f t="shared" si="1"/>
        <v>0.28333333333333333</v>
      </c>
    </row>
    <row r="10" spans="1:10" ht="15.75" thickBot="1">
      <c r="A10" s="55"/>
      <c r="B10" s="26">
        <v>212</v>
      </c>
      <c r="C10" s="30" t="s">
        <v>80</v>
      </c>
      <c r="D10" s="6"/>
      <c r="E10" s="7">
        <v>24</v>
      </c>
      <c r="F10" s="7">
        <v>0</v>
      </c>
      <c r="G10" s="7">
        <v>0</v>
      </c>
      <c r="H10" s="37">
        <v>0</v>
      </c>
      <c r="I10" s="9">
        <f t="shared" si="0"/>
        <v>24</v>
      </c>
      <c r="J10">
        <f t="shared" si="1"/>
        <v>0.13333333333333333</v>
      </c>
    </row>
    <row r="11" spans="1:10" ht="15.75" thickBot="1">
      <c r="A11" s="55"/>
      <c r="B11" s="26">
        <v>120</v>
      </c>
      <c r="C11" s="30" t="s">
        <v>37</v>
      </c>
      <c r="D11" s="6"/>
      <c r="E11" s="7">
        <v>0</v>
      </c>
      <c r="F11" s="7">
        <v>18</v>
      </c>
      <c r="G11" s="7">
        <v>0</v>
      </c>
      <c r="H11" s="37">
        <v>0</v>
      </c>
      <c r="I11" s="9">
        <f t="shared" si="0"/>
        <v>18</v>
      </c>
      <c r="J11">
        <f t="shared" si="1"/>
        <v>0.1</v>
      </c>
    </row>
    <row r="13" spans="1:10">
      <c r="C13" s="6" t="s">
        <v>29</v>
      </c>
      <c r="D13" s="31"/>
      <c r="E13" s="6">
        <f>COUNTIF(E2:E11,"&gt;0")</f>
        <v>7</v>
      </c>
      <c r="F13" s="6">
        <f>COUNTIF(F2:F11,"&gt;0")</f>
        <v>7</v>
      </c>
      <c r="G13" s="6">
        <f>COUNTIF(G2:G11,"&gt;0")</f>
        <v>7</v>
      </c>
      <c r="H13" s="6">
        <f>COUNTIF(H2:H11,"&gt;0")</f>
        <v>6</v>
      </c>
    </row>
  </sheetData>
  <sortState ref="B2:I22">
    <sortCondition descending="1" ref="I2:I22"/>
  </sortState>
  <mergeCells count="1">
    <mergeCell ref="A2:A1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B12" sqref="A12:XFD22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1" max="11" width="0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43556</v>
      </c>
      <c r="F1" s="3">
        <v>43198</v>
      </c>
      <c r="G1" s="3">
        <v>43205</v>
      </c>
      <c r="H1" s="41">
        <v>43212</v>
      </c>
      <c r="I1" s="4">
        <v>43219</v>
      </c>
      <c r="J1" s="5"/>
    </row>
    <row r="2" spans="1:11" ht="15.75" customHeight="1" thickBot="1">
      <c r="A2" s="55" t="s">
        <v>48</v>
      </c>
      <c r="B2" s="17">
        <v>471</v>
      </c>
      <c r="C2" s="18" t="s">
        <v>32</v>
      </c>
      <c r="D2" s="16"/>
      <c r="E2" s="7">
        <v>34</v>
      </c>
      <c r="F2" s="51">
        <v>45</v>
      </c>
      <c r="G2" s="40">
        <v>0</v>
      </c>
      <c r="H2" s="21">
        <v>0</v>
      </c>
      <c r="I2" s="50">
        <v>45</v>
      </c>
      <c r="J2" s="9">
        <f t="shared" ref="J2:J11" si="0">SUM(LARGE(E2:I2,1)+LARGE(E2:I2,2)+LARGE(E2:I2,3))</f>
        <v>124</v>
      </c>
      <c r="K2">
        <f t="shared" ref="K2:K11" si="1">SUM(E2:I2)/180</f>
        <v>0.68888888888888888</v>
      </c>
    </row>
    <row r="3" spans="1:11" ht="15.75" thickBot="1">
      <c r="A3" s="55"/>
      <c r="B3" s="11">
        <v>107</v>
      </c>
      <c r="C3" s="12" t="s">
        <v>68</v>
      </c>
      <c r="D3" s="6"/>
      <c r="E3" s="8">
        <v>37</v>
      </c>
      <c r="F3" s="40">
        <v>32</v>
      </c>
      <c r="G3" s="40">
        <v>34</v>
      </c>
      <c r="H3" s="21">
        <v>0</v>
      </c>
      <c r="I3" s="37">
        <v>36</v>
      </c>
      <c r="J3" s="9">
        <f t="shared" si="0"/>
        <v>107</v>
      </c>
      <c r="K3">
        <f t="shared" si="1"/>
        <v>0.77222222222222225</v>
      </c>
    </row>
    <row r="4" spans="1:11" ht="15.75" thickBot="1">
      <c r="A4" s="55"/>
      <c r="B4" s="11">
        <v>150</v>
      </c>
      <c r="C4" s="12" t="s">
        <v>34</v>
      </c>
      <c r="D4" s="6"/>
      <c r="E4" s="7">
        <v>33</v>
      </c>
      <c r="F4" s="40">
        <v>36</v>
      </c>
      <c r="G4" s="40">
        <v>32</v>
      </c>
      <c r="H4" s="21">
        <v>0</v>
      </c>
      <c r="I4" s="37">
        <v>0</v>
      </c>
      <c r="J4" s="9">
        <f t="shared" si="0"/>
        <v>101</v>
      </c>
      <c r="K4">
        <f t="shared" si="1"/>
        <v>0.56111111111111112</v>
      </c>
    </row>
    <row r="5" spans="1:11" ht="15.75" thickBot="1">
      <c r="A5" s="55"/>
      <c r="B5" s="11">
        <v>192</v>
      </c>
      <c r="C5" s="29" t="s">
        <v>39</v>
      </c>
      <c r="D5" s="6"/>
      <c r="E5" s="7">
        <v>30</v>
      </c>
      <c r="F5" s="40">
        <v>21</v>
      </c>
      <c r="G5" s="40">
        <v>0</v>
      </c>
      <c r="H5" s="21">
        <v>0</v>
      </c>
      <c r="I5" s="37">
        <v>32</v>
      </c>
      <c r="J5" s="9">
        <f t="shared" si="0"/>
        <v>83</v>
      </c>
      <c r="K5">
        <f t="shared" si="1"/>
        <v>0.46111111111111114</v>
      </c>
    </row>
    <row r="6" spans="1:11" ht="15.75" thickBot="1">
      <c r="A6" s="55"/>
      <c r="B6" s="11">
        <v>13</v>
      </c>
      <c r="C6" s="35" t="s">
        <v>2</v>
      </c>
      <c r="D6" s="6"/>
      <c r="E6" s="7">
        <v>0</v>
      </c>
      <c r="F6" s="40">
        <v>0</v>
      </c>
      <c r="G6" s="40">
        <v>37</v>
      </c>
      <c r="H6" s="21">
        <v>0</v>
      </c>
      <c r="I6" s="37">
        <v>36</v>
      </c>
      <c r="J6" s="9">
        <f t="shared" si="0"/>
        <v>73</v>
      </c>
      <c r="K6">
        <f t="shared" si="1"/>
        <v>0.40555555555555556</v>
      </c>
    </row>
    <row r="7" spans="1:11" ht="15.75" thickBot="1">
      <c r="A7" s="55"/>
      <c r="B7" s="11">
        <v>211</v>
      </c>
      <c r="C7" s="12" t="s">
        <v>73</v>
      </c>
      <c r="D7" s="6"/>
      <c r="E7" s="7">
        <v>20</v>
      </c>
      <c r="F7" s="40">
        <v>29</v>
      </c>
      <c r="G7" s="40">
        <v>0</v>
      </c>
      <c r="H7" s="21">
        <v>0</v>
      </c>
      <c r="I7" s="37">
        <v>0</v>
      </c>
      <c r="J7" s="9">
        <f t="shared" si="0"/>
        <v>49</v>
      </c>
      <c r="K7">
        <f t="shared" si="1"/>
        <v>0.2722222222222222</v>
      </c>
    </row>
    <row r="8" spans="1:11" ht="15.75" thickBot="1">
      <c r="A8" s="55"/>
      <c r="B8" s="26">
        <v>120</v>
      </c>
      <c r="C8" s="30" t="s">
        <v>37</v>
      </c>
      <c r="D8" s="6"/>
      <c r="E8" s="7">
        <v>0</v>
      </c>
      <c r="F8" s="40">
        <v>0</v>
      </c>
      <c r="G8" s="51">
        <v>43</v>
      </c>
      <c r="H8" s="21">
        <v>0</v>
      </c>
      <c r="I8" s="37">
        <v>0</v>
      </c>
      <c r="J8" s="9">
        <f t="shared" si="0"/>
        <v>43</v>
      </c>
      <c r="K8">
        <f t="shared" si="1"/>
        <v>0.2388888888888889</v>
      </c>
    </row>
    <row r="9" spans="1:11" ht="15.75" thickBot="1">
      <c r="A9" s="55"/>
      <c r="B9" s="26">
        <v>555</v>
      </c>
      <c r="C9" s="27" t="s">
        <v>78</v>
      </c>
      <c r="D9" s="6"/>
      <c r="E9" s="7">
        <v>36</v>
      </c>
      <c r="F9" s="40">
        <v>0</v>
      </c>
      <c r="G9" s="40">
        <v>0</v>
      </c>
      <c r="H9" s="21">
        <v>0</v>
      </c>
      <c r="I9" s="37">
        <v>0</v>
      </c>
      <c r="J9" s="9">
        <f t="shared" si="0"/>
        <v>36</v>
      </c>
      <c r="K9">
        <f t="shared" si="1"/>
        <v>0.2</v>
      </c>
    </row>
    <row r="10" spans="1:11" ht="15.75" thickBot="1">
      <c r="A10" s="55"/>
      <c r="B10" s="26">
        <v>629</v>
      </c>
      <c r="C10" s="30" t="s">
        <v>63</v>
      </c>
      <c r="D10" s="6"/>
      <c r="E10" s="7">
        <v>0</v>
      </c>
      <c r="F10" s="40">
        <v>31</v>
      </c>
      <c r="G10" s="40">
        <v>0</v>
      </c>
      <c r="H10" s="21">
        <v>0</v>
      </c>
      <c r="I10" s="37">
        <v>0</v>
      </c>
      <c r="J10" s="9">
        <f t="shared" si="0"/>
        <v>31</v>
      </c>
      <c r="K10">
        <f t="shared" si="1"/>
        <v>0.17222222222222222</v>
      </c>
    </row>
    <row r="11" spans="1:11" ht="15.75" thickBot="1">
      <c r="A11" s="55"/>
      <c r="B11" s="26">
        <v>96</v>
      </c>
      <c r="C11" s="30" t="s">
        <v>81</v>
      </c>
      <c r="D11" s="6"/>
      <c r="E11" s="7">
        <v>0</v>
      </c>
      <c r="F11" s="40">
        <v>0</v>
      </c>
      <c r="G11" s="40">
        <v>28</v>
      </c>
      <c r="H11" s="21">
        <v>0</v>
      </c>
      <c r="I11" s="37">
        <v>0</v>
      </c>
      <c r="J11" s="9">
        <f t="shared" si="0"/>
        <v>28</v>
      </c>
      <c r="K11">
        <f t="shared" si="1"/>
        <v>0.15555555555555556</v>
      </c>
    </row>
    <row r="13" spans="1:11">
      <c r="C13" s="6" t="s">
        <v>29</v>
      </c>
      <c r="D13" s="31"/>
      <c r="E13" s="6">
        <f>COUNTIF(E2:E11,"&gt;0")</f>
        <v>6</v>
      </c>
      <c r="F13" s="6">
        <f>COUNTIF(F2:F11,"&gt;0")</f>
        <v>6</v>
      </c>
      <c r="G13" s="6">
        <f>COUNTIF(G2:G11,"&gt;0")</f>
        <v>5</v>
      </c>
      <c r="I13" s="6">
        <f>COUNTIF(I2:I11,"&gt;0")</f>
        <v>4</v>
      </c>
    </row>
  </sheetData>
  <sortState ref="B2:J11">
    <sortCondition descending="1" ref="J2:J11"/>
  </sortState>
  <mergeCells count="1">
    <mergeCell ref="A2:A1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B7" sqref="A7:XFD13"/>
    </sheetView>
  </sheetViews>
  <sheetFormatPr defaultRowHeight="15"/>
  <cols>
    <col min="3" max="3" width="23.85546875" customWidth="1"/>
    <col min="4" max="4" width="8.42578125" customWidth="1"/>
    <col min="10" max="10" width="0" hidden="1" customWidth="1"/>
  </cols>
  <sheetData>
    <row r="1" spans="1:10" ht="59.25" thickBot="1">
      <c r="A1" s="1"/>
      <c r="B1" s="2" t="s">
        <v>1</v>
      </c>
      <c r="C1" s="2" t="s">
        <v>0</v>
      </c>
      <c r="D1" s="1"/>
      <c r="E1" s="3">
        <v>43591</v>
      </c>
      <c r="F1" s="3" t="s">
        <v>77</v>
      </c>
      <c r="G1" s="19">
        <v>43605</v>
      </c>
      <c r="H1" s="20">
        <v>43612</v>
      </c>
      <c r="I1" s="5"/>
    </row>
    <row r="2" spans="1:10" ht="15.75" customHeight="1" thickBot="1">
      <c r="A2" s="55" t="s">
        <v>48</v>
      </c>
      <c r="B2" s="17">
        <v>471</v>
      </c>
      <c r="C2" s="18" t="s">
        <v>32</v>
      </c>
      <c r="D2" s="6"/>
      <c r="E2" s="22">
        <v>0</v>
      </c>
      <c r="F2" s="8">
        <v>45</v>
      </c>
      <c r="G2" s="17">
        <v>44</v>
      </c>
      <c r="H2" s="21">
        <v>0</v>
      </c>
      <c r="I2" s="9">
        <f t="shared" ref="I2:I6" si="0">SUM(LARGE(E2:H2,1)+LARGE(E2:H2,2)+LARGE(E2:H2,3))</f>
        <v>89</v>
      </c>
      <c r="J2">
        <f t="shared" ref="J2:J6" si="1">SUM(E2:H2)/225</f>
        <v>0.39555555555555555</v>
      </c>
    </row>
    <row r="3" spans="1:10" ht="15.75" thickBot="1">
      <c r="A3" s="55"/>
      <c r="B3" s="11">
        <v>13</v>
      </c>
      <c r="C3" s="12" t="s">
        <v>2</v>
      </c>
      <c r="D3" s="6"/>
      <c r="E3" s="22">
        <v>0</v>
      </c>
      <c r="F3" s="7">
        <v>38</v>
      </c>
      <c r="G3" s="10">
        <v>38</v>
      </c>
      <c r="H3" s="21">
        <v>0</v>
      </c>
      <c r="I3" s="9">
        <f t="shared" si="0"/>
        <v>76</v>
      </c>
      <c r="J3">
        <f t="shared" si="1"/>
        <v>0.33777777777777779</v>
      </c>
    </row>
    <row r="4" spans="1:10" ht="15.75" thickBot="1">
      <c r="A4" s="55"/>
      <c r="B4" s="11">
        <v>107</v>
      </c>
      <c r="C4" s="12" t="s">
        <v>68</v>
      </c>
      <c r="D4" s="6"/>
      <c r="E4" s="22">
        <v>0</v>
      </c>
      <c r="F4" s="7">
        <v>31</v>
      </c>
      <c r="G4" s="10">
        <v>37</v>
      </c>
      <c r="H4" s="21">
        <v>0</v>
      </c>
      <c r="I4" s="9">
        <f t="shared" si="0"/>
        <v>68</v>
      </c>
      <c r="J4">
        <f t="shared" si="1"/>
        <v>0.30222222222222223</v>
      </c>
    </row>
    <row r="5" spans="1:10" ht="15.75" thickBot="1">
      <c r="A5" s="55"/>
      <c r="B5" s="11">
        <v>192</v>
      </c>
      <c r="C5" s="12" t="s">
        <v>39</v>
      </c>
      <c r="D5" s="6"/>
      <c r="E5" s="22">
        <v>0</v>
      </c>
      <c r="F5" s="7">
        <v>29</v>
      </c>
      <c r="G5" s="10">
        <v>25</v>
      </c>
      <c r="H5" s="21">
        <v>0</v>
      </c>
      <c r="I5" s="9">
        <f t="shared" si="0"/>
        <v>54</v>
      </c>
      <c r="J5">
        <f t="shared" si="1"/>
        <v>0.24</v>
      </c>
    </row>
    <row r="6" spans="1:10" ht="15.75" thickBot="1">
      <c r="A6" s="55"/>
      <c r="B6" s="11">
        <v>555</v>
      </c>
      <c r="C6" s="35" t="s">
        <v>52</v>
      </c>
      <c r="D6" s="6"/>
      <c r="E6" s="22">
        <v>0</v>
      </c>
      <c r="F6" s="7">
        <v>27</v>
      </c>
      <c r="G6" s="10">
        <v>26</v>
      </c>
      <c r="H6" s="21">
        <v>0</v>
      </c>
      <c r="I6" s="9">
        <f t="shared" si="0"/>
        <v>53</v>
      </c>
      <c r="J6">
        <f t="shared" si="1"/>
        <v>0.23555555555555555</v>
      </c>
    </row>
    <row r="12" spans="1:10">
      <c r="C12" s="6" t="s">
        <v>29</v>
      </c>
      <c r="D12" s="31"/>
      <c r="E12" s="6"/>
      <c r="F12" s="6">
        <f t="shared" ref="F12:G12" si="2">COUNTIF(F2:F10,"&gt;0")</f>
        <v>5</v>
      </c>
      <c r="G12" s="6">
        <f t="shared" si="2"/>
        <v>5</v>
      </c>
    </row>
  </sheetData>
  <sortState ref="B2:I22">
    <sortCondition descending="1" ref="I2:I22"/>
  </sortState>
  <mergeCells count="1">
    <mergeCell ref="A2:A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3" sqref="A13:XFD21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9" max="9" width="9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43619</v>
      </c>
      <c r="F1" s="3">
        <v>43626</v>
      </c>
      <c r="G1" s="3">
        <v>43633</v>
      </c>
      <c r="H1" s="4">
        <v>43640</v>
      </c>
      <c r="I1" s="5"/>
    </row>
    <row r="2" spans="1:10" ht="15.75" customHeight="1" thickBot="1">
      <c r="A2" s="55" t="s">
        <v>48</v>
      </c>
      <c r="B2" s="17">
        <v>150</v>
      </c>
      <c r="C2" s="18" t="s">
        <v>34</v>
      </c>
      <c r="D2" s="16"/>
      <c r="E2" s="8">
        <v>37</v>
      </c>
      <c r="F2" s="7">
        <v>39</v>
      </c>
      <c r="G2" s="8">
        <v>45</v>
      </c>
      <c r="H2" s="10">
        <v>19</v>
      </c>
      <c r="I2" s="9">
        <f t="shared" ref="I2:I12" si="0">SUM(LARGE(E2:H2,1)+LARGE(E2:H2,2)+LARGE(E2:H2,3))</f>
        <v>121</v>
      </c>
      <c r="J2">
        <f t="shared" ref="J2:J12" si="1">SUM(E2:H2)/180</f>
        <v>0.77777777777777779</v>
      </c>
    </row>
    <row r="3" spans="1:10" ht="15.75" thickBot="1">
      <c r="A3" s="55"/>
      <c r="B3" s="11">
        <v>120</v>
      </c>
      <c r="C3" s="12" t="s">
        <v>37</v>
      </c>
      <c r="D3" s="6"/>
      <c r="E3" s="7">
        <v>36</v>
      </c>
      <c r="F3" s="7">
        <v>27</v>
      </c>
      <c r="G3" s="7">
        <v>42</v>
      </c>
      <c r="H3" s="48">
        <v>43</v>
      </c>
      <c r="I3" s="9">
        <f t="shared" si="0"/>
        <v>121</v>
      </c>
      <c r="J3">
        <f t="shared" si="1"/>
        <v>0.82222222222222219</v>
      </c>
    </row>
    <row r="4" spans="1:10" ht="15.75" thickBot="1">
      <c r="A4" s="55"/>
      <c r="B4" s="11">
        <v>471</v>
      </c>
      <c r="C4" s="12" t="s">
        <v>32</v>
      </c>
      <c r="D4" s="6"/>
      <c r="E4" s="7">
        <v>41</v>
      </c>
      <c r="F4" s="8">
        <v>41</v>
      </c>
      <c r="G4" s="7">
        <v>0</v>
      </c>
      <c r="H4" s="10">
        <v>39</v>
      </c>
      <c r="I4" s="9">
        <f t="shared" si="0"/>
        <v>121</v>
      </c>
      <c r="J4">
        <f t="shared" si="1"/>
        <v>0.67222222222222228</v>
      </c>
    </row>
    <row r="5" spans="1:10" ht="15.75" thickBot="1">
      <c r="A5" s="55"/>
      <c r="B5" s="11">
        <v>13</v>
      </c>
      <c r="C5" s="12" t="s">
        <v>2</v>
      </c>
      <c r="D5" s="6"/>
      <c r="E5" s="7">
        <v>31</v>
      </c>
      <c r="F5" s="7">
        <v>33</v>
      </c>
      <c r="G5" s="7">
        <v>22</v>
      </c>
      <c r="H5" s="10">
        <v>26</v>
      </c>
      <c r="I5" s="9">
        <f t="shared" si="0"/>
        <v>90</v>
      </c>
      <c r="J5">
        <f t="shared" si="1"/>
        <v>0.62222222222222223</v>
      </c>
    </row>
    <row r="6" spans="1:10" ht="15.75" thickBot="1">
      <c r="A6" s="55"/>
      <c r="B6" s="11">
        <v>107</v>
      </c>
      <c r="C6" s="35" t="s">
        <v>68</v>
      </c>
      <c r="D6" s="6"/>
      <c r="E6" s="7">
        <v>23</v>
      </c>
      <c r="F6" s="7">
        <v>22</v>
      </c>
      <c r="G6" s="7">
        <v>34</v>
      </c>
      <c r="H6" s="10">
        <v>24</v>
      </c>
      <c r="I6" s="9">
        <f t="shared" si="0"/>
        <v>81</v>
      </c>
      <c r="J6">
        <f t="shared" si="1"/>
        <v>0.57222222222222219</v>
      </c>
    </row>
    <row r="7" spans="1:10" ht="15.75" thickBot="1">
      <c r="A7" s="55"/>
      <c r="B7" s="11">
        <v>192</v>
      </c>
      <c r="C7" s="12" t="s">
        <v>39</v>
      </c>
      <c r="D7" s="6"/>
      <c r="E7" s="7">
        <v>22</v>
      </c>
      <c r="F7" s="7">
        <v>16</v>
      </c>
      <c r="G7" s="7">
        <v>0</v>
      </c>
      <c r="H7" s="10">
        <v>27</v>
      </c>
      <c r="I7" s="9">
        <f t="shared" si="0"/>
        <v>65</v>
      </c>
      <c r="J7">
        <f t="shared" si="1"/>
        <v>0.3611111111111111</v>
      </c>
    </row>
    <row r="8" spans="1:10" ht="15.75" thickBot="1">
      <c r="A8" s="55"/>
      <c r="B8" s="26">
        <v>555</v>
      </c>
      <c r="C8" s="30" t="s">
        <v>52</v>
      </c>
      <c r="D8" s="6"/>
      <c r="E8" s="7">
        <v>18</v>
      </c>
      <c r="F8" s="7">
        <v>19</v>
      </c>
      <c r="G8" s="7">
        <v>0</v>
      </c>
      <c r="H8" s="10">
        <v>0</v>
      </c>
      <c r="I8" s="9">
        <f t="shared" si="0"/>
        <v>37</v>
      </c>
      <c r="J8">
        <f t="shared" si="1"/>
        <v>0.20555555555555555</v>
      </c>
    </row>
    <row r="9" spans="1:10" ht="15.75" thickBot="1">
      <c r="A9" s="55"/>
      <c r="B9" s="26">
        <v>121</v>
      </c>
      <c r="C9" s="30" t="s">
        <v>36</v>
      </c>
      <c r="D9" s="6"/>
      <c r="E9" s="7">
        <v>0</v>
      </c>
      <c r="F9" s="7">
        <v>0</v>
      </c>
      <c r="G9" s="7">
        <v>0</v>
      </c>
      <c r="H9" s="10">
        <v>30</v>
      </c>
      <c r="I9" s="9">
        <f t="shared" si="0"/>
        <v>30</v>
      </c>
      <c r="J9">
        <f t="shared" si="1"/>
        <v>0.16666666666666666</v>
      </c>
    </row>
    <row r="10" spans="1:10" ht="15.75" thickBot="1">
      <c r="A10" s="55"/>
      <c r="B10" s="26">
        <v>203</v>
      </c>
      <c r="C10" s="30" t="s">
        <v>59</v>
      </c>
      <c r="D10" s="6"/>
      <c r="E10" s="7">
        <v>0</v>
      </c>
      <c r="F10" s="7">
        <v>27</v>
      </c>
      <c r="G10" s="7">
        <v>0</v>
      </c>
      <c r="H10" s="10">
        <v>0</v>
      </c>
      <c r="I10" s="9">
        <f t="shared" si="0"/>
        <v>27</v>
      </c>
      <c r="J10">
        <f t="shared" si="1"/>
        <v>0.15</v>
      </c>
    </row>
    <row r="11" spans="1:10" ht="15.75" thickBot="1">
      <c r="A11" s="55"/>
      <c r="B11" s="26">
        <v>165</v>
      </c>
      <c r="C11" s="30" t="s">
        <v>44</v>
      </c>
      <c r="D11" s="6"/>
      <c r="E11" s="7">
        <v>0</v>
      </c>
      <c r="F11" s="7">
        <v>0</v>
      </c>
      <c r="G11" s="7">
        <v>27</v>
      </c>
      <c r="H11" s="10">
        <v>0</v>
      </c>
      <c r="I11" s="9">
        <f t="shared" si="0"/>
        <v>27</v>
      </c>
      <c r="J11">
        <f t="shared" si="1"/>
        <v>0.15</v>
      </c>
    </row>
    <row r="12" spans="1:10" ht="15.75" thickBot="1">
      <c r="A12" s="55"/>
      <c r="B12" s="26">
        <v>117</v>
      </c>
      <c r="C12" s="30" t="s">
        <v>82</v>
      </c>
      <c r="D12" s="6"/>
      <c r="E12" s="7">
        <v>0</v>
      </c>
      <c r="F12" s="7">
        <v>0</v>
      </c>
      <c r="G12" s="7">
        <v>20</v>
      </c>
      <c r="H12" s="10">
        <v>0</v>
      </c>
      <c r="I12" s="9">
        <f t="shared" si="0"/>
        <v>20</v>
      </c>
      <c r="J12">
        <f t="shared" si="1"/>
        <v>0.1111111111111111</v>
      </c>
    </row>
    <row r="14" spans="1:10">
      <c r="C14" s="6" t="s">
        <v>29</v>
      </c>
      <c r="D14" s="31"/>
      <c r="E14" s="6">
        <f>COUNTIF(E2:E12,"&gt;0")</f>
        <v>7</v>
      </c>
      <c r="F14" s="6">
        <f>COUNTIF(F2:F12,"&gt;0")</f>
        <v>8</v>
      </c>
      <c r="G14" s="6">
        <f>COUNTIF(G2:G12,"&gt;0")</f>
        <v>6</v>
      </c>
      <c r="H14" s="6">
        <f>COUNTIF(H2:H12,"&gt;0")</f>
        <v>7</v>
      </c>
    </row>
  </sheetData>
  <sortState ref="B2:I24">
    <sortCondition descending="1" ref="I2:I24"/>
  </sortState>
  <mergeCells count="1">
    <mergeCell ref="A2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Points</vt:lpstr>
      <vt:lpstr>Drivers Grades</vt:lpstr>
      <vt:lpstr>Coffin Championship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</cp:lastModifiedBy>
  <dcterms:created xsi:type="dcterms:W3CDTF">2016-01-04T08:47:56Z</dcterms:created>
  <dcterms:modified xsi:type="dcterms:W3CDTF">2019-12-10T11:12:53Z</dcterms:modified>
</cp:coreProperties>
</file>