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Points" sheetId="1" r:id="rId1"/>
    <sheet name="Drivers Grades" sheetId="4" r:id="rId2"/>
    <sheet name="January" sheetId="2" r:id="rId3"/>
    <sheet name="February" sheetId="14" r:id="rId4"/>
    <sheet name="March" sheetId="13" r:id="rId5"/>
    <sheet name="April" sheetId="12" r:id="rId6"/>
    <sheet name="May" sheetId="11" r:id="rId7"/>
    <sheet name="June" sheetId="10" r:id="rId8"/>
    <sheet name="July" sheetId="9" r:id="rId9"/>
    <sheet name="August" sheetId="8" r:id="rId10"/>
    <sheet name="September" sheetId="7" r:id="rId11"/>
    <sheet name="October" sheetId="6" r:id="rId12"/>
    <sheet name="November" sheetId="5" r:id="rId13"/>
    <sheet name="December" sheetId="3" r:id="rId14"/>
  </sheets>
  <calcPr calcId="125725"/>
</workbook>
</file>

<file path=xl/calcChain.xml><?xml version="1.0" encoding="utf-8"?>
<calcChain xmlns="http://schemas.openxmlformats.org/spreadsheetml/2006/main">
  <c r="E37" i="5"/>
  <c r="F37"/>
  <c r="G37"/>
  <c r="H37"/>
  <c r="J33" i="6"/>
  <c r="J11"/>
  <c r="J10"/>
  <c r="J12"/>
  <c r="R27" i="1"/>
  <c r="R25"/>
  <c r="I14" i="7"/>
  <c r="I12"/>
  <c r="R31" i="1"/>
  <c r="I17" i="7"/>
  <c r="I16"/>
  <c r="I31" i="8"/>
  <c r="I30"/>
  <c r="R28" i="1" l="1"/>
  <c r="R29"/>
  <c r="R26"/>
  <c r="J7" i="9"/>
  <c r="H35" i="12"/>
  <c r="I9" i="13"/>
  <c r="R15" i="1"/>
  <c r="R22"/>
  <c r="R10"/>
  <c r="G35" i="12"/>
  <c r="I19" i="14"/>
  <c r="I18"/>
  <c r="I16"/>
  <c r="I3"/>
  <c r="I13"/>
  <c r="I8"/>
  <c r="I7"/>
  <c r="I5"/>
  <c r="I9"/>
  <c r="I17"/>
  <c r="I12"/>
  <c r="I14"/>
  <c r="I11"/>
  <c r="I6"/>
  <c r="I10"/>
  <c r="I4"/>
  <c r="I15"/>
  <c r="I2"/>
  <c r="I22" i="2"/>
  <c r="I21"/>
  <c r="I20"/>
  <c r="I18"/>
  <c r="I17"/>
  <c r="I16"/>
  <c r="I15"/>
  <c r="I14"/>
  <c r="I13"/>
  <c r="I7"/>
  <c r="I11"/>
  <c r="I8"/>
  <c r="I6"/>
  <c r="I12"/>
  <c r="I9"/>
  <c r="I10"/>
  <c r="I3"/>
  <c r="I5"/>
  <c r="I4"/>
  <c r="I2"/>
  <c r="R17" i="1"/>
  <c r="R33"/>
  <c r="R21"/>
  <c r="R14"/>
  <c r="R34"/>
  <c r="R35"/>
  <c r="R24"/>
  <c r="R30"/>
  <c r="R20"/>
  <c r="R18"/>
  <c r="R19"/>
  <c r="R8"/>
  <c r="R11"/>
  <c r="R9"/>
  <c r="R32"/>
  <c r="R23"/>
  <c r="R7"/>
  <c r="R13"/>
  <c r="R6"/>
  <c r="R5"/>
  <c r="R16"/>
  <c r="R12"/>
  <c r="R3"/>
  <c r="R4"/>
  <c r="R2"/>
  <c r="I35" i="6"/>
  <c r="K31" i="9" l="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J12"/>
  <c r="J15"/>
  <c r="J16"/>
  <c r="J9"/>
  <c r="J13"/>
  <c r="J10"/>
  <c r="J19"/>
  <c r="J17"/>
  <c r="J20"/>
  <c r="J21"/>
  <c r="J31"/>
  <c r="J30"/>
  <c r="J29"/>
  <c r="J28"/>
  <c r="J11"/>
  <c r="J27"/>
  <c r="J26"/>
  <c r="J14"/>
  <c r="J25"/>
  <c r="J18"/>
  <c r="J24"/>
  <c r="J8"/>
  <c r="J23"/>
  <c r="J22"/>
  <c r="J2"/>
  <c r="J6"/>
  <c r="J4"/>
  <c r="J5"/>
  <c r="I21" i="8"/>
  <c r="I20"/>
  <c r="I19"/>
  <c r="I18"/>
  <c r="I17"/>
  <c r="I2"/>
  <c r="I6"/>
  <c r="I11"/>
  <c r="I10"/>
  <c r="I16"/>
  <c r="I14"/>
  <c r="I15"/>
  <c r="I4"/>
  <c r="I12"/>
  <c r="I3"/>
  <c r="I5"/>
  <c r="I7"/>
  <c r="J29" i="14"/>
  <c r="J28"/>
  <c r="J27"/>
  <c r="J26"/>
  <c r="J25"/>
  <c r="J24"/>
  <c r="J23"/>
  <c r="J22"/>
  <c r="J21"/>
  <c r="J15"/>
  <c r="J18"/>
  <c r="J16"/>
  <c r="J11"/>
  <c r="J9"/>
  <c r="J17"/>
  <c r="J13"/>
  <c r="J12"/>
  <c r="J10"/>
  <c r="J8"/>
  <c r="J3"/>
  <c r="J7"/>
  <c r="J20"/>
  <c r="J14"/>
  <c r="J5"/>
  <c r="J19"/>
  <c r="J4"/>
  <c r="J6"/>
  <c r="J2"/>
  <c r="I37" i="9"/>
  <c r="J3"/>
  <c r="I24" i="5"/>
  <c r="I23"/>
  <c r="I22"/>
  <c r="I13"/>
  <c r="I21"/>
  <c r="I20"/>
  <c r="I19"/>
  <c r="I6"/>
  <c r="I18"/>
  <c r="I9"/>
  <c r="I15"/>
  <c r="I5"/>
  <c r="I10"/>
  <c r="I11"/>
  <c r="I4"/>
  <c r="I16"/>
  <c r="I8"/>
  <c r="I2"/>
  <c r="J15" i="6"/>
  <c r="J22"/>
  <c r="J21"/>
  <c r="J9"/>
  <c r="J20"/>
  <c r="J6"/>
  <c r="J19"/>
  <c r="J13"/>
  <c r="J8"/>
  <c r="J3"/>
  <c r="J7"/>
  <c r="J18"/>
  <c r="J16"/>
  <c r="J5"/>
  <c r="J2"/>
  <c r="I29" i="7"/>
  <c r="I28"/>
  <c r="I27"/>
  <c r="I26"/>
  <c r="I25"/>
  <c r="I18"/>
  <c r="I24"/>
  <c r="I2"/>
  <c r="I23"/>
  <c r="I4"/>
  <c r="I22"/>
  <c r="I11"/>
  <c r="I8"/>
  <c r="I9"/>
  <c r="I5"/>
  <c r="I6"/>
  <c r="I12" i="10"/>
  <c r="I10"/>
  <c r="I9"/>
  <c r="I13"/>
  <c r="I4"/>
  <c r="I5"/>
  <c r="I3"/>
  <c r="I2"/>
  <c r="J5" i="13"/>
  <c r="J6"/>
  <c r="I11"/>
  <c r="J2"/>
  <c r="I5"/>
  <c r="J17" i="5"/>
  <c r="J22"/>
  <c r="J19"/>
  <c r="J21"/>
  <c r="J23"/>
  <c r="R36" i="1"/>
  <c r="J29" i="8"/>
  <c r="J28"/>
  <c r="J27"/>
  <c r="J26"/>
  <c r="J25"/>
  <c r="J24"/>
  <c r="J23"/>
  <c r="J22"/>
  <c r="J21"/>
  <c r="J11"/>
  <c r="J20"/>
  <c r="J19"/>
  <c r="J18"/>
  <c r="J17"/>
  <c r="J16"/>
  <c r="J15"/>
  <c r="J7"/>
  <c r="J8"/>
  <c r="J9"/>
  <c r="J6"/>
  <c r="J14"/>
  <c r="J12"/>
  <c r="J13"/>
  <c r="J5"/>
  <c r="J10"/>
  <c r="J4"/>
  <c r="J3"/>
  <c r="J2"/>
  <c r="E36" i="3"/>
  <c r="H35" i="6"/>
  <c r="G35"/>
  <c r="F35"/>
  <c r="E35"/>
  <c r="H37" i="7"/>
  <c r="G37"/>
  <c r="F37"/>
  <c r="E37"/>
  <c r="G35" i="8"/>
  <c r="F35"/>
  <c r="E35"/>
  <c r="H37" i="9"/>
  <c r="G37"/>
  <c r="F37"/>
  <c r="E37"/>
  <c r="H35" i="10"/>
  <c r="G35"/>
  <c r="F35"/>
  <c r="E35"/>
  <c r="G35" i="11"/>
  <c r="F35"/>
  <c r="I35" i="12"/>
  <c r="F35"/>
  <c r="H35" i="13"/>
  <c r="G35"/>
  <c r="F35"/>
  <c r="E35"/>
  <c r="H35" i="14"/>
  <c r="G35"/>
  <c r="F35"/>
  <c r="E35"/>
  <c r="H35" i="2"/>
  <c r="G35"/>
  <c r="F35"/>
  <c r="E35"/>
  <c r="J34" i="5"/>
  <c r="I12"/>
  <c r="J33"/>
  <c r="I34"/>
  <c r="J32"/>
  <c r="I33"/>
  <c r="J10"/>
  <c r="I14"/>
  <c r="J12"/>
  <c r="I7"/>
  <c r="J14"/>
  <c r="I17"/>
  <c r="J31"/>
  <c r="I32"/>
  <c r="J30"/>
  <c r="I31"/>
  <c r="J29"/>
  <c r="I30"/>
  <c r="J28"/>
  <c r="I29"/>
  <c r="J27"/>
  <c r="I28"/>
  <c r="J26"/>
  <c r="I27"/>
  <c r="J6"/>
  <c r="I3"/>
  <c r="J11"/>
  <c r="J20"/>
  <c r="J18"/>
  <c r="J25"/>
  <c r="I26"/>
  <c r="J4"/>
  <c r="J24"/>
  <c r="I25"/>
  <c r="J16"/>
  <c r="J5"/>
  <c r="J3"/>
  <c r="J7"/>
  <c r="J9"/>
  <c r="J15"/>
  <c r="J8"/>
  <c r="J13"/>
  <c r="J2"/>
  <c r="K16" i="6"/>
  <c r="K17"/>
  <c r="K18"/>
  <c r="K3"/>
  <c r="K15"/>
  <c r="K12"/>
  <c r="K8"/>
  <c r="K29"/>
  <c r="J32"/>
  <c r="K10"/>
  <c r="J17"/>
  <c r="K28"/>
  <c r="J31"/>
  <c r="K27"/>
  <c r="J30"/>
  <c r="K26"/>
  <c r="J29"/>
  <c r="K25"/>
  <c r="J4"/>
  <c r="K24"/>
  <c r="J28"/>
  <c r="K23"/>
  <c r="J27"/>
  <c r="K22"/>
  <c r="J26"/>
  <c r="K21"/>
  <c r="J25"/>
  <c r="K20"/>
  <c r="J24"/>
  <c r="K19"/>
  <c r="J23"/>
  <c r="K13"/>
  <c r="J14"/>
  <c r="K11"/>
  <c r="K9"/>
  <c r="K4"/>
  <c r="K6"/>
  <c r="K14"/>
  <c r="K5"/>
  <c r="K7"/>
  <c r="K2"/>
  <c r="J31" i="7"/>
  <c r="I33"/>
  <c r="J30"/>
  <c r="I10"/>
  <c r="J12"/>
  <c r="I13"/>
  <c r="J16"/>
  <c r="I21"/>
  <c r="J15"/>
  <c r="I20"/>
  <c r="J14"/>
  <c r="I15"/>
  <c r="J10"/>
  <c r="I7"/>
  <c r="J8"/>
  <c r="I3"/>
  <c r="J13"/>
  <c r="J29"/>
  <c r="I19"/>
  <c r="J28"/>
  <c r="I32"/>
  <c r="J27"/>
  <c r="I31"/>
  <c r="J26"/>
  <c r="I30"/>
  <c r="J24"/>
  <c r="J22"/>
  <c r="J21"/>
  <c r="J20"/>
  <c r="J11"/>
  <c r="J19"/>
  <c r="J5"/>
  <c r="J18"/>
  <c r="J9"/>
  <c r="J17"/>
  <c r="J7"/>
  <c r="J6"/>
  <c r="J4"/>
  <c r="J3"/>
  <c r="J2"/>
  <c r="I29" i="8"/>
  <c r="I28"/>
  <c r="I9"/>
  <c r="I8"/>
  <c r="I27"/>
  <c r="I26"/>
  <c r="I25"/>
  <c r="I24"/>
  <c r="I22"/>
  <c r="I23"/>
  <c r="I13"/>
  <c r="J29" i="10"/>
  <c r="I29"/>
  <c r="J28"/>
  <c r="I28"/>
  <c r="J27"/>
  <c r="I27"/>
  <c r="J26"/>
  <c r="I26"/>
  <c r="J9"/>
  <c r="I11"/>
  <c r="J25"/>
  <c r="I25"/>
  <c r="J24"/>
  <c r="I24"/>
  <c r="J23"/>
  <c r="I23"/>
  <c r="J22"/>
  <c r="I22"/>
  <c r="J21"/>
  <c r="I21"/>
  <c r="J20"/>
  <c r="I20"/>
  <c r="J19"/>
  <c r="I7"/>
  <c r="J18"/>
  <c r="I19"/>
  <c r="J17"/>
  <c r="I18"/>
  <c r="J8"/>
  <c r="I8"/>
  <c r="J16"/>
  <c r="I17"/>
  <c r="J10"/>
  <c r="J3"/>
  <c r="J11"/>
  <c r="J15"/>
  <c r="I16"/>
  <c r="J4"/>
  <c r="J14"/>
  <c r="I15"/>
  <c r="J13"/>
  <c r="I6"/>
  <c r="J7"/>
  <c r="J5"/>
  <c r="J12"/>
  <c r="I14"/>
  <c r="J6"/>
  <c r="J2"/>
  <c r="J29" i="11"/>
  <c r="I29"/>
  <c r="J28"/>
  <c r="I28"/>
  <c r="J27"/>
  <c r="I27"/>
  <c r="J26"/>
  <c r="I26"/>
  <c r="J25"/>
  <c r="I25"/>
  <c r="J24"/>
  <c r="I24"/>
  <c r="J10"/>
  <c r="I12"/>
  <c r="J23"/>
  <c r="I23"/>
  <c r="J22"/>
  <c r="I6"/>
  <c r="J21"/>
  <c r="I22"/>
  <c r="J20"/>
  <c r="I7"/>
  <c r="J19"/>
  <c r="I21"/>
  <c r="J18"/>
  <c r="I20"/>
  <c r="J17"/>
  <c r="I19"/>
  <c r="J16"/>
  <c r="I18"/>
  <c r="J15"/>
  <c r="I17"/>
  <c r="J14"/>
  <c r="I16"/>
  <c r="J13"/>
  <c r="I15"/>
  <c r="J5"/>
  <c r="I8"/>
  <c r="J7"/>
  <c r="I9"/>
  <c r="J6"/>
  <c r="I5"/>
  <c r="J9"/>
  <c r="I11"/>
  <c r="J8"/>
  <c r="I10"/>
  <c r="J4"/>
  <c r="I2"/>
  <c r="J12"/>
  <c r="I14"/>
  <c r="J11"/>
  <c r="I13"/>
  <c r="J2"/>
  <c r="I4"/>
  <c r="J3"/>
  <c r="I3"/>
  <c r="K29" i="12"/>
  <c r="J29"/>
  <c r="K28"/>
  <c r="J28"/>
  <c r="K27"/>
  <c r="J27"/>
  <c r="K26"/>
  <c r="J26"/>
  <c r="K25"/>
  <c r="J25"/>
  <c r="K4"/>
  <c r="J14"/>
  <c r="K5"/>
  <c r="J3"/>
  <c r="K24"/>
  <c r="J24"/>
  <c r="K23"/>
  <c r="J23"/>
  <c r="K22"/>
  <c r="J22"/>
  <c r="K21"/>
  <c r="J10"/>
  <c r="K20"/>
  <c r="J8"/>
  <c r="K19"/>
  <c r="J2"/>
  <c r="K18"/>
  <c r="J21"/>
  <c r="K17"/>
  <c r="J7"/>
  <c r="K16"/>
  <c r="J20"/>
  <c r="K11"/>
  <c r="J17"/>
  <c r="K12"/>
  <c r="J5"/>
  <c r="K10"/>
  <c r="J12"/>
  <c r="K15"/>
  <c r="J9"/>
  <c r="K14"/>
  <c r="J19"/>
  <c r="K13"/>
  <c r="J18"/>
  <c r="K8"/>
  <c r="J15"/>
  <c r="K7"/>
  <c r="J11"/>
  <c r="K9"/>
  <c r="J16"/>
  <c r="K6"/>
  <c r="J6"/>
  <c r="K3"/>
  <c r="J4"/>
  <c r="K2"/>
  <c r="J13"/>
  <c r="J29" i="13"/>
  <c r="I29"/>
  <c r="J28"/>
  <c r="I28"/>
  <c r="J27"/>
  <c r="I27"/>
  <c r="J26"/>
  <c r="I26"/>
  <c r="J25"/>
  <c r="I25"/>
  <c r="J24"/>
  <c r="I24"/>
  <c r="J23"/>
  <c r="I23"/>
  <c r="J7"/>
  <c r="I10"/>
  <c r="J8"/>
  <c r="I4"/>
  <c r="J22"/>
  <c r="I22"/>
  <c r="J21"/>
  <c r="I21"/>
  <c r="J20"/>
  <c r="I20"/>
  <c r="J19"/>
  <c r="I19"/>
  <c r="J18"/>
  <c r="I8"/>
  <c r="J17"/>
  <c r="I18"/>
  <c r="J16"/>
  <c r="I17"/>
  <c r="J15"/>
  <c r="I16"/>
  <c r="J14"/>
  <c r="I15"/>
  <c r="J13"/>
  <c r="I14"/>
  <c r="J11"/>
  <c r="I12"/>
  <c r="J3"/>
  <c r="I2"/>
  <c r="J12"/>
  <c r="I13"/>
  <c r="J10"/>
  <c r="I3"/>
  <c r="J4"/>
  <c r="I6"/>
  <c r="J9"/>
  <c r="I7"/>
  <c r="J29" i="2"/>
  <c r="J28"/>
  <c r="J27"/>
  <c r="J26"/>
  <c r="J25"/>
  <c r="J24"/>
  <c r="J23"/>
  <c r="J22"/>
  <c r="J21"/>
  <c r="J20"/>
  <c r="J19"/>
  <c r="J18"/>
  <c r="J17"/>
  <c r="J16"/>
  <c r="J15"/>
  <c r="J8"/>
  <c r="J14"/>
  <c r="J13"/>
  <c r="J5"/>
  <c r="J6"/>
  <c r="J2"/>
  <c r="J4"/>
  <c r="J12"/>
  <c r="J11"/>
  <c r="J9"/>
  <c r="J10"/>
  <c r="J3"/>
  <c r="J7"/>
  <c r="I29" i="14"/>
  <c r="I28"/>
  <c r="I27"/>
  <c r="I26"/>
  <c r="I25"/>
  <c r="I24"/>
  <c r="I23"/>
  <c r="I22"/>
  <c r="I21"/>
  <c r="I20"/>
  <c r="I29" i="2"/>
  <c r="I28"/>
  <c r="I27"/>
  <c r="I26"/>
  <c r="I25"/>
  <c r="I24"/>
  <c r="I23"/>
  <c r="I19"/>
</calcChain>
</file>

<file path=xl/sharedStrings.xml><?xml version="1.0" encoding="utf-8"?>
<sst xmlns="http://schemas.openxmlformats.org/spreadsheetml/2006/main" count="515" uniqueCount="86">
  <si>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</si>
  <si>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</si>
  <si>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</si>
  <si>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</si>
  <si>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</si>
  <si>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</si>
  <si>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</si>
  <si>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</si>
  <si>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</si>
  <si>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</si>
  <si>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</si>
  <si>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</si>
  <si>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</si>
  <si>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</si>
  <si>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</si>
  <si>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</si>
  <si>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</si>
  <si>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</si>
  <si>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</si>
  <si>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S/S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</si>
  <si>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</si>
  <si>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</si>
  <si>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</si>
  <si>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</si>
  <si>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</si>
  <si>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</si>
  <si>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</si>
  <si>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</si>
  <si>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Club Championship</t>
  </si>
  <si>
    <t>Number of Racers</t>
  </si>
  <si>
    <t>Clive Buckler</t>
  </si>
  <si>
    <t>Owen Bates</t>
  </si>
  <si>
    <t>Ben Harding</t>
  </si>
  <si>
    <t>Josh Smith</t>
  </si>
  <si>
    <t>Stuart Clarke</t>
  </si>
  <si>
    <t>Ryan Cattell</t>
  </si>
  <si>
    <t>Josh Malt</t>
  </si>
  <si>
    <t>Ryan Malt</t>
  </si>
  <si>
    <t>John Gould</t>
  </si>
  <si>
    <t>Max Harding</t>
  </si>
  <si>
    <t>Craig Baker</t>
  </si>
  <si>
    <t>Matt Bennett</t>
  </si>
  <si>
    <t>World</t>
  </si>
  <si>
    <t>Mark Craig</t>
  </si>
  <si>
    <t>Michael Clague</t>
  </si>
  <si>
    <t>Mick Goodhall</t>
  </si>
  <si>
    <t>Jessica Goodhall</t>
  </si>
  <si>
    <t>Billy Clague</t>
  </si>
  <si>
    <t>F1 Stock Cars</t>
  </si>
  <si>
    <t>Dan Skeels</t>
  </si>
  <si>
    <t>Jon Cutts</t>
  </si>
  <si>
    <t>Reggie Watson</t>
  </si>
  <si>
    <t>Brandon O'Neil</t>
  </si>
  <si>
    <t>Vince Brickell</t>
  </si>
  <si>
    <t>Alan Harding</t>
  </si>
  <si>
    <t>Jamie Clarke</t>
  </si>
  <si>
    <t>F1Stock Cars</t>
  </si>
  <si>
    <t>Jody Foster</t>
  </si>
  <si>
    <t>Graham Gamble</t>
  </si>
  <si>
    <t>Simon Farrer</t>
  </si>
  <si>
    <t>Senfield Norton</t>
  </si>
  <si>
    <t>Alan Crossland</t>
  </si>
  <si>
    <t>David Tomilinson</t>
  </si>
  <si>
    <t>Alfie Jones</t>
  </si>
  <si>
    <t>Jelmer Bremer</t>
  </si>
  <si>
    <t>Rob Teuke</t>
  </si>
  <si>
    <t>Maikel Rutten</t>
  </si>
  <si>
    <t>Rob Whalley</t>
  </si>
  <si>
    <t>Andy Cattell</t>
  </si>
  <si>
    <t>Ben Peers</t>
  </si>
  <si>
    <t>Jordan Leavis</t>
  </si>
  <si>
    <t>Chris Usher</t>
  </si>
  <si>
    <t>Allan Crossland</t>
  </si>
  <si>
    <t>Alex Montague</t>
  </si>
  <si>
    <t>Nathan Goodban</t>
  </si>
  <si>
    <t>Thomas Peers</t>
  </si>
  <si>
    <t>Mark Steele</t>
  </si>
  <si>
    <t>Leo Harding</t>
  </si>
  <si>
    <t>Julian Vaux</t>
  </si>
  <si>
    <t>Rich Harding</t>
  </si>
  <si>
    <t>Sophie Woodward</t>
  </si>
  <si>
    <t>2018 Club Points Champion</t>
  </si>
  <si>
    <t>Pete Taylor Memorial Winner</t>
  </si>
  <si>
    <t xml:space="preserve">2018 Junior Points Champion </t>
  </si>
  <si>
    <t>Johnny Goodhall Memorial Winner  &amp; Bob Jessop Memorial Winner</t>
  </si>
  <si>
    <t>Jon Holden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</si>
</sst>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1" xfId="0" applyFont="1" applyFill="1" applyBorder="1"/>
    <xf numFmtId="0" fontId="0" fillId="0" borderId="3" xfId="0" applyFill="1" applyBorder="1"/>
    <xf numFmtId="0" fontId="5" fillId="0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textRotation="90"/>
    </xf>
    <xf numFmtId="0" fontId="1" fillId="0" borderId="9" xfId="0" applyFont="1" applyFill="1" applyBorder="1" applyAlignment="1"/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left"/>
    </xf>
    <xf numFmtId="0" fontId="7" fillId="0" borderId="0" xfId="0" applyFont="1"/>
    <xf numFmtId="0" fontId="1" fillId="0" borderId="0" xfId="0" applyFont="1" applyFill="1"/>
    <xf numFmtId="0" fontId="0" fillId="0" borderId="0" xfId="0" applyBorder="1"/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/>
  </sheetViews>
  <sheetFormatPr defaultRowHeight="15"/>
  <cols>
    <col min="1" max="1" width="5.85546875" customWidth="1"/>
    <col min="2" max="2" width="9.5703125" customWidth="1"/>
    <col min="3" max="3" width="22" customWidth="1"/>
    <col min="4" max="4" width="8.85546875" style="25" customWidth="1"/>
    <col min="5" max="5" width="2.42578125" customWidth="1"/>
    <col min="6" max="17" width="7.5703125" customWidth="1"/>
  </cols>
  <sheetData>
    <row r="1" spans="1:21" ht="58.5" thickBot="1">
      <c r="A1" s="1"/>
      <c r="B1" s="2" t="s">
        <v>1</v>
      </c>
      <c r="C1" s="2" t="s">
        <v>0</v>
      </c>
      <c r="D1" s="14" t="s">
        <v>20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5"/>
    </row>
    <row r="2" spans="1:21" ht="15.75" thickBot="1">
      <c r="A2" s="52" t="s">
        <v>48</v>
      </c>
      <c r="B2" s="17">
        <v>471</v>
      </c>
      <c r="C2" s="18" t="s">
        <v>32</v>
      </c>
      <c r="D2" s="23" t="s">
        <v>19</v>
      </c>
      <c r="E2" s="16"/>
      <c r="F2" s="13">
        <v>134</v>
      </c>
      <c r="G2" s="7">
        <v>123</v>
      </c>
      <c r="H2" s="7">
        <v>90</v>
      </c>
      <c r="I2" s="10">
        <v>123</v>
      </c>
      <c r="J2" s="10">
        <v>71</v>
      </c>
      <c r="K2" s="10">
        <v>134</v>
      </c>
      <c r="L2" s="10">
        <v>113</v>
      </c>
      <c r="M2" s="10">
        <v>75</v>
      </c>
      <c r="N2" s="10">
        <v>124</v>
      </c>
      <c r="O2" s="10">
        <v>128</v>
      </c>
      <c r="P2" s="10">
        <v>131</v>
      </c>
      <c r="Q2" s="10">
        <v>36</v>
      </c>
      <c r="R2" s="9">
        <f t="shared" ref="R2:R36" si="0">SUM(F2:Q2)</f>
        <v>1282</v>
      </c>
      <c r="U2" s="49" t="s">
        <v>81</v>
      </c>
    </row>
    <row r="3" spans="1:21" ht="15.75" thickBot="1">
      <c r="A3" s="52"/>
      <c r="B3" s="11">
        <v>13</v>
      </c>
      <c r="C3" s="12" t="s">
        <v>2</v>
      </c>
      <c r="D3" s="24"/>
      <c r="E3" s="16"/>
      <c r="F3" s="13">
        <v>84</v>
      </c>
      <c r="G3" s="7">
        <v>61</v>
      </c>
      <c r="H3" s="7">
        <v>100</v>
      </c>
      <c r="I3" s="10">
        <v>96</v>
      </c>
      <c r="J3" s="10">
        <v>81</v>
      </c>
      <c r="K3" s="10">
        <v>112</v>
      </c>
      <c r="L3" s="10">
        <v>102</v>
      </c>
      <c r="M3" s="10">
        <v>81</v>
      </c>
      <c r="N3" s="10">
        <v>42</v>
      </c>
      <c r="O3" s="10">
        <v>89</v>
      </c>
      <c r="P3" s="10">
        <v>104</v>
      </c>
      <c r="Q3" s="10">
        <v>24</v>
      </c>
      <c r="R3" s="9">
        <f t="shared" si="0"/>
        <v>976</v>
      </c>
    </row>
    <row r="4" spans="1:21" ht="15.75" thickBot="1">
      <c r="A4" s="52"/>
      <c r="B4" s="11">
        <v>150</v>
      </c>
      <c r="C4" s="12" t="s">
        <v>34</v>
      </c>
      <c r="D4" s="23"/>
      <c r="E4" s="16"/>
      <c r="F4" s="13">
        <v>88</v>
      </c>
      <c r="G4" s="7">
        <v>95</v>
      </c>
      <c r="H4" s="7">
        <v>73</v>
      </c>
      <c r="I4" s="10">
        <v>33</v>
      </c>
      <c r="J4" s="10">
        <v>45</v>
      </c>
      <c r="K4" s="10">
        <v>99</v>
      </c>
      <c r="L4" s="10">
        <v>108</v>
      </c>
      <c r="M4" s="10">
        <v>96</v>
      </c>
      <c r="N4" s="10">
        <v>89</v>
      </c>
      <c r="O4" s="10">
        <v>89</v>
      </c>
      <c r="P4" s="10">
        <v>92</v>
      </c>
      <c r="Q4" s="10">
        <v>24</v>
      </c>
      <c r="R4" s="9">
        <f t="shared" si="0"/>
        <v>931</v>
      </c>
    </row>
    <row r="5" spans="1:21" ht="15.75" thickBot="1">
      <c r="A5" s="52"/>
      <c r="B5" s="11">
        <v>121</v>
      </c>
      <c r="C5" s="12" t="s">
        <v>36</v>
      </c>
      <c r="D5" s="23"/>
      <c r="E5" s="16"/>
      <c r="F5" s="13">
        <v>28</v>
      </c>
      <c r="G5" s="7">
        <v>62</v>
      </c>
      <c r="H5" s="7">
        <v>33</v>
      </c>
      <c r="I5" s="10">
        <v>18</v>
      </c>
      <c r="J5" s="10">
        <v>0</v>
      </c>
      <c r="K5" s="10">
        <v>37</v>
      </c>
      <c r="L5" s="10">
        <v>80</v>
      </c>
      <c r="M5" s="10">
        <v>107</v>
      </c>
      <c r="N5" s="10">
        <v>58</v>
      </c>
      <c r="O5" s="10">
        <v>99</v>
      </c>
      <c r="P5" s="10">
        <v>54</v>
      </c>
      <c r="Q5" s="10">
        <v>0</v>
      </c>
      <c r="R5" s="9">
        <f t="shared" si="0"/>
        <v>576</v>
      </c>
    </row>
    <row r="6" spans="1:21" ht="15.75" thickBot="1">
      <c r="A6" s="52"/>
      <c r="B6" s="11">
        <v>413</v>
      </c>
      <c r="C6" s="12" t="s">
        <v>41</v>
      </c>
      <c r="D6" s="23" t="s">
        <v>19</v>
      </c>
      <c r="E6" s="16"/>
      <c r="F6" s="13">
        <v>45</v>
      </c>
      <c r="G6" s="7">
        <v>41</v>
      </c>
      <c r="H6" s="7">
        <v>0</v>
      </c>
      <c r="I6" s="10">
        <v>41</v>
      </c>
      <c r="J6" s="10">
        <v>0</v>
      </c>
      <c r="K6" s="10">
        <v>28</v>
      </c>
      <c r="L6" s="10">
        <v>120</v>
      </c>
      <c r="M6" s="10">
        <v>45</v>
      </c>
      <c r="N6" s="10">
        <v>38</v>
      </c>
      <c r="O6" s="10">
        <v>43</v>
      </c>
      <c r="P6" s="10">
        <v>34</v>
      </c>
      <c r="Q6" s="10">
        <v>45</v>
      </c>
      <c r="R6" s="9">
        <f t="shared" si="0"/>
        <v>480</v>
      </c>
      <c r="U6" s="49" t="s">
        <v>84</v>
      </c>
    </row>
    <row r="7" spans="1:21" ht="15.75" thickBot="1">
      <c r="A7" s="52"/>
      <c r="B7" s="11">
        <v>1</v>
      </c>
      <c r="C7" s="12" t="s">
        <v>65</v>
      </c>
      <c r="D7" s="32" t="s">
        <v>42</v>
      </c>
      <c r="E7" s="16"/>
      <c r="F7" s="13">
        <v>0</v>
      </c>
      <c r="G7" s="7">
        <v>109</v>
      </c>
      <c r="H7" s="7">
        <v>124</v>
      </c>
      <c r="I7" s="10">
        <v>0</v>
      </c>
      <c r="J7" s="10">
        <v>0</v>
      </c>
      <c r="K7" s="10">
        <v>0</v>
      </c>
      <c r="L7" s="10">
        <v>0</v>
      </c>
      <c r="M7" s="10">
        <v>31</v>
      </c>
      <c r="N7" s="10">
        <v>111</v>
      </c>
      <c r="O7" s="10">
        <v>41</v>
      </c>
      <c r="P7" s="10">
        <v>34</v>
      </c>
      <c r="Q7" s="10">
        <v>0</v>
      </c>
      <c r="R7" s="9">
        <f t="shared" si="0"/>
        <v>450</v>
      </c>
    </row>
    <row r="8" spans="1:21" ht="15.75" thickBot="1">
      <c r="A8" s="52"/>
      <c r="B8" s="11">
        <v>192</v>
      </c>
      <c r="C8" s="12" t="s">
        <v>39</v>
      </c>
      <c r="D8" s="23" t="s">
        <v>19</v>
      </c>
      <c r="E8" s="16"/>
      <c r="F8" s="13">
        <v>0</v>
      </c>
      <c r="G8" s="7">
        <v>0</v>
      </c>
      <c r="H8" s="7">
        <v>0</v>
      </c>
      <c r="I8" s="10">
        <v>139</v>
      </c>
      <c r="J8" s="10">
        <v>57</v>
      </c>
      <c r="K8" s="10">
        <v>92</v>
      </c>
      <c r="L8" s="10">
        <v>87</v>
      </c>
      <c r="M8" s="10">
        <v>22</v>
      </c>
      <c r="N8" s="10">
        <v>43</v>
      </c>
      <c r="O8" s="10">
        <v>0</v>
      </c>
      <c r="P8" s="10">
        <v>0</v>
      </c>
      <c r="Q8" s="10">
        <v>0</v>
      </c>
      <c r="R8" s="9">
        <f t="shared" si="0"/>
        <v>440</v>
      </c>
      <c r="U8" s="49" t="s">
        <v>83</v>
      </c>
    </row>
    <row r="9" spans="1:21" ht="15.75" thickBot="1">
      <c r="A9" s="52"/>
      <c r="B9" s="11">
        <v>555</v>
      </c>
      <c r="C9" s="33" t="s">
        <v>52</v>
      </c>
      <c r="D9" s="24"/>
      <c r="E9" s="16"/>
      <c r="F9" s="13">
        <v>0</v>
      </c>
      <c r="G9" s="7">
        <v>68</v>
      </c>
      <c r="H9" s="7">
        <v>92</v>
      </c>
      <c r="I9" s="10">
        <v>0</v>
      </c>
      <c r="J9" s="10">
        <v>0</v>
      </c>
      <c r="K9" s="10">
        <v>0</v>
      </c>
      <c r="L9" s="10">
        <v>0</v>
      </c>
      <c r="M9" s="10">
        <v>24</v>
      </c>
      <c r="N9" s="10">
        <v>92</v>
      </c>
      <c r="O9" s="10">
        <v>79</v>
      </c>
      <c r="P9" s="10">
        <v>69</v>
      </c>
      <c r="Q9" s="10">
        <v>0</v>
      </c>
      <c r="R9" s="9">
        <f t="shared" si="0"/>
        <v>424</v>
      </c>
    </row>
    <row r="10" spans="1:21" ht="15.75" thickBot="1">
      <c r="A10" s="52"/>
      <c r="B10" s="11">
        <v>107</v>
      </c>
      <c r="C10" s="12" t="s">
        <v>69</v>
      </c>
      <c r="D10" s="24"/>
      <c r="E10" s="16"/>
      <c r="F10" s="13">
        <v>53</v>
      </c>
      <c r="G10" s="7">
        <v>72</v>
      </c>
      <c r="H10" s="7">
        <v>0</v>
      </c>
      <c r="I10" s="10">
        <v>0</v>
      </c>
      <c r="J10" s="10">
        <v>0</v>
      </c>
      <c r="K10" s="10">
        <v>31</v>
      </c>
      <c r="L10" s="10">
        <v>17</v>
      </c>
      <c r="M10" s="10">
        <v>0</v>
      </c>
      <c r="N10" s="10">
        <v>0</v>
      </c>
      <c r="O10" s="10">
        <v>96</v>
      </c>
      <c r="P10" s="10">
        <v>78</v>
      </c>
      <c r="Q10" s="10">
        <v>36</v>
      </c>
      <c r="R10" s="9">
        <f t="shared" si="0"/>
        <v>383</v>
      </c>
      <c r="U10" s="49" t="s">
        <v>82</v>
      </c>
    </row>
    <row r="11" spans="1:21" ht="15.75" thickBot="1">
      <c r="A11" s="52"/>
      <c r="B11" s="11">
        <v>629</v>
      </c>
      <c r="C11" s="12" t="s">
        <v>63</v>
      </c>
      <c r="D11" s="8"/>
      <c r="E11" s="16"/>
      <c r="F11" s="13">
        <v>0</v>
      </c>
      <c r="G11" s="7">
        <v>17</v>
      </c>
      <c r="H11" s="7">
        <v>0</v>
      </c>
      <c r="I11" s="10">
        <v>28</v>
      </c>
      <c r="J11" s="10">
        <v>0</v>
      </c>
      <c r="K11" s="10">
        <v>0</v>
      </c>
      <c r="L11" s="10">
        <v>54</v>
      </c>
      <c r="M11" s="10">
        <v>73</v>
      </c>
      <c r="N11" s="10">
        <v>27</v>
      </c>
      <c r="O11" s="10">
        <v>27</v>
      </c>
      <c r="P11" s="10">
        <v>0</v>
      </c>
      <c r="Q11" s="10">
        <v>25</v>
      </c>
      <c r="R11" s="9">
        <f t="shared" si="0"/>
        <v>251</v>
      </c>
    </row>
    <row r="12" spans="1:21" ht="15.75" thickBot="1">
      <c r="A12" s="52"/>
      <c r="B12" s="11">
        <v>191</v>
      </c>
      <c r="C12" s="12" t="s">
        <v>33</v>
      </c>
      <c r="D12" s="23"/>
      <c r="E12" s="16"/>
      <c r="F12" s="13">
        <v>108</v>
      </c>
      <c r="G12" s="7">
        <v>17</v>
      </c>
      <c r="H12" s="7">
        <v>0</v>
      </c>
      <c r="I12" s="10">
        <v>0</v>
      </c>
      <c r="J12" s="10">
        <v>24</v>
      </c>
      <c r="K12" s="10">
        <v>0</v>
      </c>
      <c r="L12" s="10">
        <v>0</v>
      </c>
      <c r="M12" s="10">
        <v>0</v>
      </c>
      <c r="N12" s="10">
        <v>0</v>
      </c>
      <c r="O12" s="10">
        <v>35</v>
      </c>
      <c r="P12" s="10">
        <v>60</v>
      </c>
      <c r="Q12" s="10">
        <v>0</v>
      </c>
      <c r="R12" s="9">
        <f t="shared" si="0"/>
        <v>244</v>
      </c>
    </row>
    <row r="13" spans="1:21" ht="15.75" thickBot="1">
      <c r="A13" s="52"/>
      <c r="B13" s="11">
        <v>515</v>
      </c>
      <c r="C13" s="12" t="s">
        <v>31</v>
      </c>
      <c r="D13" s="24"/>
      <c r="E13" s="16"/>
      <c r="F13" s="13">
        <v>36</v>
      </c>
      <c r="G13" s="7">
        <v>33</v>
      </c>
      <c r="H13" s="7">
        <v>0</v>
      </c>
      <c r="I13" s="10">
        <v>27</v>
      </c>
      <c r="J13" s="10">
        <v>0</v>
      </c>
      <c r="K13" s="10">
        <v>0</v>
      </c>
      <c r="L13" s="10">
        <v>27</v>
      </c>
      <c r="M13" s="10">
        <v>0</v>
      </c>
      <c r="N13" s="10">
        <v>22</v>
      </c>
      <c r="O13" s="10">
        <v>0</v>
      </c>
      <c r="P13" s="10">
        <v>16</v>
      </c>
      <c r="Q13" s="10">
        <v>0</v>
      </c>
      <c r="R13" s="9">
        <f t="shared" si="0"/>
        <v>161</v>
      </c>
    </row>
    <row r="14" spans="1:21" ht="15.75" thickBot="1">
      <c r="A14" s="52"/>
      <c r="B14" s="11">
        <v>491</v>
      </c>
      <c r="C14" s="12" t="s">
        <v>38</v>
      </c>
      <c r="D14" s="24"/>
      <c r="E14" s="16"/>
      <c r="F14" s="13">
        <v>24</v>
      </c>
      <c r="G14" s="7">
        <v>76</v>
      </c>
      <c r="H14" s="7">
        <v>31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28</v>
      </c>
      <c r="O14" s="10">
        <v>0</v>
      </c>
      <c r="P14" s="10">
        <v>0</v>
      </c>
      <c r="Q14" s="10">
        <v>0</v>
      </c>
      <c r="R14" s="9">
        <f t="shared" si="0"/>
        <v>159</v>
      </c>
    </row>
    <row r="15" spans="1:21" ht="15.75" thickBot="1">
      <c r="A15" s="52"/>
      <c r="B15" s="11">
        <v>211</v>
      </c>
      <c r="C15" s="12" t="s">
        <v>75</v>
      </c>
      <c r="D15" s="24"/>
      <c r="E15" s="16"/>
      <c r="F15" s="13">
        <v>0</v>
      </c>
      <c r="G15" s="7">
        <v>0</v>
      </c>
      <c r="H15" s="7">
        <v>31</v>
      </c>
      <c r="I15" s="10">
        <v>0</v>
      </c>
      <c r="J15" s="10">
        <v>0</v>
      </c>
      <c r="K15" s="10">
        <v>0</v>
      </c>
      <c r="L15" s="10">
        <v>34</v>
      </c>
      <c r="M15" s="10">
        <v>0</v>
      </c>
      <c r="N15" s="10">
        <v>0</v>
      </c>
      <c r="O15" s="10">
        <v>18</v>
      </c>
      <c r="P15" s="10">
        <v>53</v>
      </c>
      <c r="Q15" s="10">
        <v>0</v>
      </c>
      <c r="R15" s="9">
        <f t="shared" si="0"/>
        <v>136</v>
      </c>
    </row>
    <row r="16" spans="1:21" ht="15.75" thickBot="1">
      <c r="A16" s="52"/>
      <c r="B16" s="11">
        <v>120</v>
      </c>
      <c r="C16" s="12" t="s">
        <v>37</v>
      </c>
      <c r="D16" s="24"/>
      <c r="E16" s="16"/>
      <c r="F16" s="13">
        <v>0</v>
      </c>
      <c r="G16" s="7">
        <v>68</v>
      </c>
      <c r="H16" s="7">
        <v>25</v>
      </c>
      <c r="I16" s="10">
        <v>17</v>
      </c>
      <c r="J16" s="10">
        <v>0</v>
      </c>
      <c r="K16" s="10">
        <v>0</v>
      </c>
      <c r="L16" s="10">
        <v>23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9">
        <f t="shared" si="0"/>
        <v>133</v>
      </c>
    </row>
    <row r="17" spans="1:18" ht="15.75" thickBot="1">
      <c r="A17" s="52"/>
      <c r="B17" s="11">
        <v>89</v>
      </c>
      <c r="C17" s="12" t="s">
        <v>73</v>
      </c>
      <c r="D17" s="24"/>
      <c r="E17" s="16"/>
      <c r="F17" s="13">
        <v>0</v>
      </c>
      <c r="G17" s="7">
        <v>0</v>
      </c>
      <c r="H17" s="7">
        <v>0</v>
      </c>
      <c r="I17" s="10">
        <v>0</v>
      </c>
      <c r="J17" s="10">
        <v>0</v>
      </c>
      <c r="K17" s="10">
        <v>0</v>
      </c>
      <c r="L17" s="10">
        <v>47</v>
      </c>
      <c r="M17" s="10">
        <v>0</v>
      </c>
      <c r="N17" s="10">
        <v>24</v>
      </c>
      <c r="O17" s="10">
        <v>22</v>
      </c>
      <c r="P17" s="10">
        <v>0</v>
      </c>
      <c r="Q17" s="10">
        <v>0</v>
      </c>
      <c r="R17" s="9">
        <f t="shared" si="0"/>
        <v>93</v>
      </c>
    </row>
    <row r="18" spans="1:18" ht="15.75" thickBot="1">
      <c r="A18" s="52"/>
      <c r="B18" s="11">
        <v>169</v>
      </c>
      <c r="C18" s="12" t="s">
        <v>54</v>
      </c>
      <c r="D18" s="8"/>
      <c r="E18" s="16"/>
      <c r="F18" s="13">
        <v>32</v>
      </c>
      <c r="G18" s="7">
        <v>41</v>
      </c>
      <c r="H18" s="7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9">
        <f t="shared" si="0"/>
        <v>73</v>
      </c>
    </row>
    <row r="19" spans="1:18" ht="15.75" thickBot="1">
      <c r="A19" s="52"/>
      <c r="B19" s="11">
        <v>775</v>
      </c>
      <c r="C19" s="12" t="s">
        <v>71</v>
      </c>
      <c r="D19" s="23"/>
      <c r="E19" s="16"/>
      <c r="F19" s="13">
        <v>0</v>
      </c>
      <c r="G19" s="7">
        <v>0</v>
      </c>
      <c r="H19" s="7">
        <v>0</v>
      </c>
      <c r="I19" s="10">
        <v>28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39</v>
      </c>
      <c r="P19" s="10">
        <v>0</v>
      </c>
      <c r="Q19" s="10">
        <v>0</v>
      </c>
      <c r="R19" s="9">
        <f t="shared" si="0"/>
        <v>67</v>
      </c>
    </row>
    <row r="20" spans="1:18" ht="15.75" thickBot="1">
      <c r="A20" s="52"/>
      <c r="B20" s="11">
        <v>911</v>
      </c>
      <c r="C20" s="12" t="s">
        <v>70</v>
      </c>
      <c r="D20" s="8"/>
      <c r="E20" s="16"/>
      <c r="F20" s="13">
        <v>0</v>
      </c>
      <c r="G20" s="7">
        <v>0</v>
      </c>
      <c r="H20" s="7">
        <v>0</v>
      </c>
      <c r="I20" s="10">
        <v>23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35</v>
      </c>
      <c r="P20" s="10">
        <v>0</v>
      </c>
      <c r="Q20" s="10">
        <v>0</v>
      </c>
      <c r="R20" s="9">
        <f t="shared" si="0"/>
        <v>58</v>
      </c>
    </row>
    <row r="21" spans="1:18" ht="15.75" thickBot="1">
      <c r="A21" s="52"/>
      <c r="B21" s="11">
        <v>100</v>
      </c>
      <c r="C21" s="12" t="s">
        <v>30</v>
      </c>
      <c r="D21" s="24"/>
      <c r="E21" s="16"/>
      <c r="F21" s="13">
        <v>0</v>
      </c>
      <c r="G21" s="7">
        <v>0</v>
      </c>
      <c r="H21" s="7">
        <v>0</v>
      </c>
      <c r="I21" s="10">
        <v>0</v>
      </c>
      <c r="J21" s="10">
        <v>0</v>
      </c>
      <c r="K21" s="10">
        <v>0</v>
      </c>
      <c r="L21" s="10">
        <v>49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9">
        <f t="shared" si="0"/>
        <v>49</v>
      </c>
    </row>
    <row r="22" spans="1:18" ht="15.75" thickBot="1">
      <c r="A22" s="52"/>
      <c r="B22" s="11">
        <v>909</v>
      </c>
      <c r="C22" s="12" t="s">
        <v>68</v>
      </c>
      <c r="D22" s="24"/>
      <c r="E22" s="16"/>
      <c r="F22" s="13">
        <v>0</v>
      </c>
      <c r="G22" s="7">
        <v>35</v>
      </c>
      <c r="H22" s="7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35</v>
      </c>
    </row>
    <row r="23" spans="1:18" ht="15.75" thickBot="1">
      <c r="A23" s="52"/>
      <c r="B23" s="11">
        <v>163</v>
      </c>
      <c r="C23" s="12" t="s">
        <v>47</v>
      </c>
      <c r="D23" s="8"/>
      <c r="E23" s="16"/>
      <c r="F23" s="13">
        <v>0</v>
      </c>
      <c r="G23" s="7">
        <v>0</v>
      </c>
      <c r="H23" s="7">
        <v>0</v>
      </c>
      <c r="I23" s="10">
        <v>0</v>
      </c>
      <c r="J23" s="10">
        <v>33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9">
        <f t="shared" si="0"/>
        <v>33</v>
      </c>
    </row>
    <row r="24" spans="1:18" ht="15.75" thickBot="1">
      <c r="A24" s="52"/>
      <c r="B24" s="11">
        <v>144</v>
      </c>
      <c r="C24" s="12" t="s">
        <v>66</v>
      </c>
      <c r="D24" s="23"/>
      <c r="E24" s="16"/>
      <c r="F24" s="13">
        <v>28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 t="shared" si="0"/>
        <v>28</v>
      </c>
    </row>
    <row r="25" spans="1:18" ht="15.75" thickBot="1">
      <c r="B25" s="11">
        <v>1000</v>
      </c>
      <c r="C25" s="12" t="s">
        <v>74</v>
      </c>
      <c r="D25" s="24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25</v>
      </c>
      <c r="O25" s="10">
        <v>0</v>
      </c>
      <c r="P25" s="10">
        <v>0</v>
      </c>
      <c r="Q25" s="10">
        <v>0</v>
      </c>
      <c r="R25" s="9">
        <f t="shared" si="0"/>
        <v>25</v>
      </c>
    </row>
    <row r="26" spans="1:18" ht="15.75" thickBot="1">
      <c r="B26" s="11">
        <v>291</v>
      </c>
      <c r="C26" s="12" t="s">
        <v>79</v>
      </c>
      <c r="D26" s="23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24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9">
        <f t="shared" si="0"/>
        <v>24</v>
      </c>
    </row>
    <row r="27" spans="1:18" ht="15.75" thickBot="1">
      <c r="B27" s="11">
        <v>165</v>
      </c>
      <c r="C27" s="12" t="s">
        <v>44</v>
      </c>
      <c r="D27" s="8"/>
      <c r="E27" s="16"/>
      <c r="F27" s="13">
        <v>0</v>
      </c>
      <c r="G27" s="7">
        <v>0</v>
      </c>
      <c r="H27" s="7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24</v>
      </c>
      <c r="O27" s="10">
        <v>0</v>
      </c>
      <c r="P27" s="10">
        <v>0</v>
      </c>
      <c r="Q27" s="10">
        <v>0</v>
      </c>
      <c r="R27" s="9">
        <f t="shared" si="0"/>
        <v>24</v>
      </c>
    </row>
    <row r="28" spans="1:18" ht="15.75" thickBot="1">
      <c r="B28" s="11">
        <v>292</v>
      </c>
      <c r="C28" s="12" t="s">
        <v>77</v>
      </c>
      <c r="D28" s="38"/>
      <c r="E28" s="16"/>
      <c r="F28" s="13">
        <v>0</v>
      </c>
      <c r="G28" s="7">
        <v>0</v>
      </c>
      <c r="H28" s="7">
        <v>0</v>
      </c>
      <c r="I28" s="10">
        <v>0</v>
      </c>
      <c r="J28" s="10">
        <v>0</v>
      </c>
      <c r="K28" s="10">
        <v>0</v>
      </c>
      <c r="L28" s="10">
        <v>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23</v>
      </c>
    </row>
    <row r="29" spans="1:18" ht="15.75" thickBot="1">
      <c r="B29" s="11">
        <v>238</v>
      </c>
      <c r="C29" s="12" t="s">
        <v>76</v>
      </c>
      <c r="D29" s="23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22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22</v>
      </c>
    </row>
    <row r="30" spans="1:18" ht="15.75" thickBot="1">
      <c r="B30" s="11">
        <v>442</v>
      </c>
      <c r="C30" s="35" t="s">
        <v>64</v>
      </c>
      <c r="D30" s="23"/>
      <c r="E30" s="16"/>
      <c r="F30" s="13">
        <v>0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22</v>
      </c>
      <c r="O30" s="10">
        <v>0</v>
      </c>
      <c r="P30" s="10">
        <v>0</v>
      </c>
      <c r="Q30" s="10">
        <v>0</v>
      </c>
      <c r="R30" s="9">
        <f t="shared" si="0"/>
        <v>22</v>
      </c>
    </row>
    <row r="31" spans="1:18" ht="15.75" thickBot="1">
      <c r="B31" s="11">
        <v>151</v>
      </c>
      <c r="C31" s="35" t="s">
        <v>78</v>
      </c>
      <c r="D31" s="24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22</v>
      </c>
      <c r="O31" s="10">
        <v>0</v>
      </c>
      <c r="P31" s="10">
        <v>0</v>
      </c>
      <c r="Q31" s="10">
        <v>0</v>
      </c>
      <c r="R31" s="9">
        <f t="shared" si="0"/>
        <v>22</v>
      </c>
    </row>
    <row r="32" spans="1:18" ht="15.75" thickBot="1">
      <c r="B32" s="11">
        <v>53</v>
      </c>
      <c r="C32" s="35" t="s">
        <v>50</v>
      </c>
      <c r="D32" s="23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21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9">
        <f t="shared" si="0"/>
        <v>21</v>
      </c>
    </row>
    <row r="33" spans="2:18" ht="15.75" thickBot="1">
      <c r="B33" s="11">
        <v>154</v>
      </c>
      <c r="C33" s="35" t="s">
        <v>80</v>
      </c>
      <c r="D33" s="38"/>
      <c r="E33" s="16"/>
      <c r="F33" s="13">
        <v>0</v>
      </c>
      <c r="G33" s="7">
        <v>0</v>
      </c>
      <c r="H33" s="7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20</v>
      </c>
      <c r="Q33" s="10">
        <v>0</v>
      </c>
      <c r="R33" s="9">
        <f t="shared" si="0"/>
        <v>20</v>
      </c>
    </row>
    <row r="34" spans="2:18" ht="15.75" thickBot="1">
      <c r="B34" s="11">
        <v>14</v>
      </c>
      <c r="C34" s="35" t="s">
        <v>61</v>
      </c>
      <c r="D34" s="23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14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9">
        <f t="shared" si="0"/>
        <v>14</v>
      </c>
    </row>
    <row r="35" spans="2:18" ht="15.75" thickBot="1">
      <c r="B35" s="11">
        <v>261</v>
      </c>
      <c r="C35" s="35" t="s">
        <v>46</v>
      </c>
      <c r="D35" s="8"/>
      <c r="E35" s="16"/>
      <c r="F35" s="13">
        <v>0</v>
      </c>
      <c r="G35" s="7">
        <v>0</v>
      </c>
      <c r="H35" s="7">
        <v>0</v>
      </c>
      <c r="I35" s="10">
        <v>0</v>
      </c>
      <c r="J35" s="10">
        <v>0</v>
      </c>
      <c r="K35" s="10">
        <v>0</v>
      </c>
      <c r="L35" s="10">
        <v>13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13</v>
      </c>
    </row>
    <row r="36" spans="2:18" ht="15.75" thickBot="1">
      <c r="B36" s="11">
        <v>5</v>
      </c>
      <c r="C36" s="12" t="s">
        <v>45</v>
      </c>
      <c r="D36" s="8"/>
      <c r="E36" s="16"/>
      <c r="F36" s="13">
        <v>0</v>
      </c>
      <c r="G36" s="7">
        <v>0</v>
      </c>
      <c r="H36" s="7">
        <v>0</v>
      </c>
      <c r="I36" s="10">
        <v>0</v>
      </c>
      <c r="J36" s="10">
        <v>0</v>
      </c>
      <c r="K36" s="10">
        <v>0</v>
      </c>
      <c r="L36" s="10">
        <v>12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0"/>
        <v>12</v>
      </c>
    </row>
  </sheetData>
  <sortState ref="B2:R36">
    <sortCondition descending="1" ref="R2:R36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M2" sqref="M2:M45"/>
    </sheetView>
  </sheetViews>
  <sheetFormatPr defaultRowHeight="15"/>
  <cols>
    <col min="2" max="2" width="33.28515625" customWidth="1"/>
    <col min="3" max="3" width="10.42578125" customWidth="1"/>
    <col min="19" max="19" width="25.7109375" customWidth="1"/>
  </cols>
  <sheetData>
    <row r="1" spans="1:14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>
      <c r="A2" s="17">
        <v>1</v>
      </c>
      <c r="B2" s="18" t="s">
        <v>65</v>
      </c>
      <c r="C2" s="32" t="s">
        <v>42</v>
      </c>
      <c r="D2" s="32" t="s">
        <v>42</v>
      </c>
      <c r="E2" s="32" t="s">
        <v>42</v>
      </c>
      <c r="F2" s="32" t="s">
        <v>42</v>
      </c>
      <c r="G2" s="32" t="s">
        <v>42</v>
      </c>
      <c r="H2" s="32" t="s">
        <v>42</v>
      </c>
      <c r="I2" s="32" t="s">
        <v>42</v>
      </c>
      <c r="J2" s="32" t="s">
        <v>42</v>
      </c>
      <c r="K2" s="32" t="s">
        <v>42</v>
      </c>
      <c r="L2" s="32" t="s">
        <v>42</v>
      </c>
      <c r="M2" s="32" t="s">
        <v>42</v>
      </c>
      <c r="N2" s="36"/>
    </row>
    <row r="3" spans="1:14">
      <c r="A3" s="11">
        <v>5</v>
      </c>
      <c r="B3" s="12" t="s">
        <v>45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6"/>
    </row>
    <row r="4" spans="1:14">
      <c r="A4" s="11">
        <v>13</v>
      </c>
      <c r="B4" s="12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36"/>
    </row>
    <row r="5" spans="1:14">
      <c r="A5" s="11">
        <v>14</v>
      </c>
      <c r="B5" s="12" t="s">
        <v>61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6"/>
    </row>
    <row r="6" spans="1:14">
      <c r="A6" s="11">
        <v>22</v>
      </c>
      <c r="B6" s="12" t="s">
        <v>55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36"/>
    </row>
    <row r="7" spans="1:14">
      <c r="A7" s="11">
        <v>34</v>
      </c>
      <c r="B7" s="12" t="s">
        <v>62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6"/>
    </row>
    <row r="8" spans="1:14">
      <c r="A8" s="11">
        <v>35</v>
      </c>
      <c r="B8" s="12" t="s">
        <v>53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36"/>
    </row>
    <row r="9" spans="1:14">
      <c r="A9" s="11">
        <v>53</v>
      </c>
      <c r="B9" s="12" t="s">
        <v>50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6"/>
    </row>
    <row r="10" spans="1:14">
      <c r="A10" s="11">
        <v>66</v>
      </c>
      <c r="B10" s="12" t="s">
        <v>51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36"/>
    </row>
    <row r="11" spans="1:14">
      <c r="A11" s="11">
        <v>89</v>
      </c>
      <c r="B11" s="12" t="s">
        <v>73</v>
      </c>
      <c r="C11" s="28"/>
      <c r="D11" s="28"/>
      <c r="E11" s="28"/>
      <c r="F11" s="28"/>
      <c r="G11" s="28"/>
      <c r="H11" s="28"/>
      <c r="I11" s="24"/>
      <c r="J11" s="24"/>
      <c r="K11" s="24"/>
      <c r="L11" s="24"/>
      <c r="M11" s="24"/>
      <c r="N11" s="36"/>
    </row>
    <row r="12" spans="1:14">
      <c r="A12" s="11">
        <v>100</v>
      </c>
      <c r="B12" s="12" t="s">
        <v>30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6"/>
    </row>
    <row r="13" spans="1:14">
      <c r="A13" s="11">
        <v>107</v>
      </c>
      <c r="B13" s="12" t="s">
        <v>69</v>
      </c>
      <c r="C13" s="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36"/>
    </row>
    <row r="14" spans="1:14">
      <c r="A14" s="11">
        <v>120</v>
      </c>
      <c r="B14" s="12" t="s">
        <v>37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36"/>
    </row>
    <row r="15" spans="1:14">
      <c r="A15" s="11">
        <v>121</v>
      </c>
      <c r="B15" s="12" t="s">
        <v>36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6"/>
    </row>
    <row r="16" spans="1:14">
      <c r="A16" s="11">
        <v>127</v>
      </c>
      <c r="B16" s="12" t="s">
        <v>60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/>
    </row>
    <row r="17" spans="1:14">
      <c r="A17" s="11">
        <v>141</v>
      </c>
      <c r="B17" s="12" t="s">
        <v>43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36"/>
    </row>
    <row r="18" spans="1:14">
      <c r="A18" s="11">
        <v>144</v>
      </c>
      <c r="B18" s="12" t="s">
        <v>66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6"/>
    </row>
    <row r="19" spans="1:14">
      <c r="A19" s="11">
        <v>150</v>
      </c>
      <c r="B19" s="12" t="s">
        <v>34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36"/>
    </row>
    <row r="20" spans="1:14">
      <c r="A20" s="11">
        <v>163</v>
      </c>
      <c r="B20" s="12" t="s">
        <v>47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36"/>
    </row>
    <row r="21" spans="1:14">
      <c r="A21" s="11">
        <v>165</v>
      </c>
      <c r="B21" s="12" t="s">
        <v>44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36"/>
    </row>
    <row r="22" spans="1:14">
      <c r="A22" s="11">
        <v>169</v>
      </c>
      <c r="B22" s="12" t="s">
        <v>54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6"/>
    </row>
    <row r="23" spans="1:14">
      <c r="A23" s="11">
        <v>183</v>
      </c>
      <c r="B23" s="12" t="s">
        <v>40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6"/>
    </row>
    <row r="24" spans="1:14">
      <c r="A24" s="11">
        <v>191</v>
      </c>
      <c r="B24" s="12" t="s">
        <v>33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6"/>
    </row>
    <row r="25" spans="1:14">
      <c r="A25" s="11">
        <v>192</v>
      </c>
      <c r="B25" s="12" t="s">
        <v>39</v>
      </c>
      <c r="C25" s="8"/>
      <c r="D25" s="8"/>
      <c r="E25" s="8"/>
      <c r="F25" s="23" t="s">
        <v>19</v>
      </c>
      <c r="G25" s="23" t="s">
        <v>19</v>
      </c>
      <c r="H25" s="23" t="s">
        <v>19</v>
      </c>
      <c r="I25" s="23" t="s">
        <v>19</v>
      </c>
      <c r="J25" s="23" t="s">
        <v>19</v>
      </c>
      <c r="K25" s="23" t="s">
        <v>19</v>
      </c>
      <c r="L25" s="23" t="s">
        <v>19</v>
      </c>
      <c r="M25" s="23" t="s">
        <v>19</v>
      </c>
      <c r="N25" s="36"/>
    </row>
    <row r="26" spans="1:14">
      <c r="A26" s="11">
        <v>203</v>
      </c>
      <c r="B26" s="12" t="s">
        <v>59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6"/>
    </row>
    <row r="27" spans="1:14">
      <c r="A27" s="11">
        <v>211</v>
      </c>
      <c r="B27" s="12" t="s">
        <v>75</v>
      </c>
      <c r="C27" s="28"/>
      <c r="D27" s="28"/>
      <c r="E27" s="28"/>
      <c r="F27" s="28"/>
      <c r="G27" s="28"/>
      <c r="H27" s="28"/>
      <c r="I27" s="8"/>
      <c r="J27" s="8"/>
      <c r="K27" s="8"/>
      <c r="L27" s="24"/>
      <c r="M27" s="24"/>
      <c r="N27" s="36"/>
    </row>
    <row r="28" spans="1:14">
      <c r="A28" s="11">
        <v>225</v>
      </c>
      <c r="B28" s="12" t="s">
        <v>58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6"/>
    </row>
    <row r="29" spans="1:14">
      <c r="A29" s="11">
        <v>238</v>
      </c>
      <c r="B29" s="12" t="s">
        <v>76</v>
      </c>
      <c r="C29" s="28"/>
      <c r="D29" s="28"/>
      <c r="E29" s="28"/>
      <c r="F29" s="28"/>
      <c r="G29" s="28"/>
      <c r="H29" s="28"/>
      <c r="I29" s="23"/>
      <c r="J29" s="23"/>
      <c r="K29" s="23"/>
      <c r="L29" s="23"/>
      <c r="M29" s="23"/>
      <c r="N29" s="36"/>
    </row>
    <row r="30" spans="1:14">
      <c r="A30" s="11">
        <v>261</v>
      </c>
      <c r="B30" s="35" t="s">
        <v>46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36"/>
    </row>
    <row r="31" spans="1:14">
      <c r="A31" s="11">
        <v>292</v>
      </c>
      <c r="B31" s="35" t="s">
        <v>77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6"/>
    </row>
    <row r="32" spans="1:14">
      <c r="A32" s="11">
        <v>391</v>
      </c>
      <c r="B32" s="35" t="s">
        <v>57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6"/>
    </row>
    <row r="33" spans="1:14">
      <c r="A33" s="11">
        <v>413</v>
      </c>
      <c r="B33" s="35" t="s">
        <v>41</v>
      </c>
      <c r="C33" s="23" t="s">
        <v>19</v>
      </c>
      <c r="D33" s="23" t="s">
        <v>19</v>
      </c>
      <c r="E33" s="23" t="s">
        <v>19</v>
      </c>
      <c r="F33" s="23" t="s">
        <v>19</v>
      </c>
      <c r="G33" s="23" t="s">
        <v>19</v>
      </c>
      <c r="H33" s="23" t="s">
        <v>19</v>
      </c>
      <c r="I33" s="23" t="s">
        <v>19</v>
      </c>
      <c r="J33" s="23" t="s">
        <v>19</v>
      </c>
      <c r="K33" s="23" t="s">
        <v>19</v>
      </c>
      <c r="L33" s="23" t="s">
        <v>19</v>
      </c>
      <c r="M33" s="23" t="s">
        <v>19</v>
      </c>
      <c r="N33" s="36"/>
    </row>
    <row r="34" spans="1:14">
      <c r="A34" s="11">
        <v>471</v>
      </c>
      <c r="B34" s="12" t="s">
        <v>32</v>
      </c>
      <c r="C34" s="23" t="s">
        <v>19</v>
      </c>
      <c r="D34" s="23" t="s">
        <v>19</v>
      </c>
      <c r="E34" s="23" t="s">
        <v>19</v>
      </c>
      <c r="F34" s="23" t="s">
        <v>19</v>
      </c>
      <c r="G34" s="23" t="s">
        <v>19</v>
      </c>
      <c r="H34" s="23" t="s">
        <v>19</v>
      </c>
      <c r="I34" s="23" t="s">
        <v>19</v>
      </c>
      <c r="J34" s="23" t="s">
        <v>19</v>
      </c>
      <c r="K34" s="23" t="s">
        <v>19</v>
      </c>
      <c r="L34" s="23" t="s">
        <v>19</v>
      </c>
      <c r="M34" s="23" t="s">
        <v>19</v>
      </c>
      <c r="N34" s="16"/>
    </row>
    <row r="35" spans="1:14">
      <c r="A35" s="11">
        <v>491</v>
      </c>
      <c r="B35" s="12" t="s">
        <v>38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36"/>
    </row>
    <row r="36" spans="1:14">
      <c r="A36" s="11">
        <v>513</v>
      </c>
      <c r="B36" s="35" t="s">
        <v>49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6"/>
    </row>
    <row r="37" spans="1:14">
      <c r="A37" s="46">
        <v>515</v>
      </c>
      <c r="B37" s="47" t="s">
        <v>31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36"/>
    </row>
    <row r="38" spans="1:14">
      <c r="A38" s="46">
        <v>555</v>
      </c>
      <c r="B38" s="48" t="s">
        <v>52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36"/>
    </row>
    <row r="39" spans="1:14">
      <c r="A39" s="46">
        <v>629</v>
      </c>
      <c r="B39" s="47" t="s">
        <v>63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36"/>
    </row>
    <row r="40" spans="1:14">
      <c r="A40" s="46">
        <v>775</v>
      </c>
      <c r="B40" s="47" t="s">
        <v>71</v>
      </c>
      <c r="C40" s="28"/>
      <c r="D40" s="28"/>
      <c r="E40" s="23"/>
      <c r="F40" s="23"/>
      <c r="G40" s="23"/>
      <c r="H40" s="23"/>
      <c r="I40" s="23"/>
      <c r="J40" s="23"/>
      <c r="K40" s="23"/>
      <c r="L40" s="23"/>
      <c r="M40" s="23"/>
      <c r="N40" s="36"/>
    </row>
    <row r="41" spans="1:14">
      <c r="A41" s="46">
        <v>904</v>
      </c>
      <c r="B41" s="47" t="s">
        <v>35</v>
      </c>
      <c r="C41" s="23" t="s">
        <v>19</v>
      </c>
      <c r="D41" s="23" t="s">
        <v>19</v>
      </c>
      <c r="E41" s="23" t="s">
        <v>19</v>
      </c>
      <c r="F41" s="23" t="s">
        <v>19</v>
      </c>
      <c r="G41" s="23" t="s">
        <v>19</v>
      </c>
      <c r="H41" s="23" t="s">
        <v>19</v>
      </c>
      <c r="I41" s="23" t="s">
        <v>19</v>
      </c>
      <c r="J41" s="23" t="s">
        <v>19</v>
      </c>
      <c r="K41" s="23" t="s">
        <v>19</v>
      </c>
      <c r="L41" s="23" t="s">
        <v>19</v>
      </c>
      <c r="M41" s="23" t="s">
        <v>19</v>
      </c>
      <c r="N41" s="36"/>
    </row>
    <row r="42" spans="1:14">
      <c r="A42" s="46">
        <v>909</v>
      </c>
      <c r="B42" s="47" t="s">
        <v>68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36"/>
    </row>
    <row r="43" spans="1:14">
      <c r="A43" s="46">
        <v>911</v>
      </c>
      <c r="B43" s="47" t="s">
        <v>70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6"/>
    </row>
    <row r="44" spans="1:14">
      <c r="A44" s="46">
        <v>919</v>
      </c>
      <c r="B44" s="47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6"/>
    </row>
    <row r="45" spans="1:14">
      <c r="A45" s="46">
        <v>1000</v>
      </c>
      <c r="B45" s="47" t="s">
        <v>74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6"/>
    </row>
  </sheetData>
  <sortState ref="A2:N45">
    <sortCondition ref="A2:A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M35" sqref="M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43108</v>
      </c>
      <c r="F1" s="3">
        <v>43115</v>
      </c>
      <c r="G1" s="3">
        <v>43122</v>
      </c>
      <c r="H1" s="4">
        <v>43129</v>
      </c>
      <c r="I1" s="5"/>
    </row>
    <row r="2" spans="1:10" ht="15.75" customHeight="1" thickBot="1">
      <c r="A2" s="52" t="s">
        <v>48</v>
      </c>
      <c r="B2" s="17">
        <v>471</v>
      </c>
      <c r="C2" s="18" t="s">
        <v>32</v>
      </c>
      <c r="D2" s="16"/>
      <c r="E2" s="8">
        <v>45</v>
      </c>
      <c r="F2" s="8">
        <v>45</v>
      </c>
      <c r="G2" s="8">
        <v>44</v>
      </c>
      <c r="H2" s="10">
        <v>36</v>
      </c>
      <c r="I2" s="9">
        <f t="shared" ref="I2:I12" si="0">SUM(LARGE(E2:H2,1)+LARGE(E2:H2,2)+LARGE(E2:H2,3))</f>
        <v>134</v>
      </c>
      <c r="J2">
        <f t="shared" ref="J2:J9" si="1">SUM(E2:H2)/180</f>
        <v>0.94444444444444442</v>
      </c>
    </row>
    <row r="3" spans="1:10" ht="15.75" thickBot="1">
      <c r="A3" s="52"/>
      <c r="B3" s="11">
        <v>191</v>
      </c>
      <c r="C3" s="12" t="s">
        <v>33</v>
      </c>
      <c r="D3" s="6"/>
      <c r="E3" s="7">
        <v>35</v>
      </c>
      <c r="F3" s="7">
        <v>36</v>
      </c>
      <c r="G3" s="7">
        <v>37</v>
      </c>
      <c r="H3" s="10">
        <v>33</v>
      </c>
      <c r="I3" s="9">
        <f t="shared" si="0"/>
        <v>108</v>
      </c>
      <c r="J3">
        <f t="shared" si="1"/>
        <v>0.78333333333333333</v>
      </c>
    </row>
    <row r="4" spans="1:10" ht="15.75" thickBot="1">
      <c r="A4" s="52"/>
      <c r="B4" s="11">
        <v>150</v>
      </c>
      <c r="C4" s="12" t="s">
        <v>34</v>
      </c>
      <c r="D4" s="6"/>
      <c r="E4" s="7">
        <v>33</v>
      </c>
      <c r="F4" s="7">
        <v>36</v>
      </c>
      <c r="G4" s="7">
        <v>0</v>
      </c>
      <c r="H4" s="10">
        <v>19</v>
      </c>
      <c r="I4" s="9">
        <f t="shared" si="0"/>
        <v>88</v>
      </c>
      <c r="J4">
        <f t="shared" si="1"/>
        <v>0.48888888888888887</v>
      </c>
    </row>
    <row r="5" spans="1:10" ht="15.75" thickBot="1">
      <c r="A5" s="52"/>
      <c r="B5" s="11">
        <v>13</v>
      </c>
      <c r="C5" s="12" t="s">
        <v>2</v>
      </c>
      <c r="D5" s="6"/>
      <c r="E5" s="7">
        <v>21</v>
      </c>
      <c r="F5" s="7">
        <v>29</v>
      </c>
      <c r="G5" s="7">
        <v>30</v>
      </c>
      <c r="H5" s="10">
        <v>25</v>
      </c>
      <c r="I5" s="9">
        <f t="shared" si="0"/>
        <v>84</v>
      </c>
      <c r="J5">
        <f t="shared" si="1"/>
        <v>0.58333333333333337</v>
      </c>
    </row>
    <row r="6" spans="1:10" ht="15.75" thickBot="1">
      <c r="A6" s="52"/>
      <c r="B6" s="11">
        <v>107</v>
      </c>
      <c r="C6" s="35" t="s">
        <v>69</v>
      </c>
      <c r="D6" s="6"/>
      <c r="E6" s="7">
        <v>0</v>
      </c>
      <c r="F6" s="7">
        <v>0</v>
      </c>
      <c r="G6" s="7">
        <v>27</v>
      </c>
      <c r="H6" s="10">
        <v>26</v>
      </c>
      <c r="I6" s="9">
        <f t="shared" si="0"/>
        <v>53</v>
      </c>
      <c r="J6">
        <f t="shared" si="1"/>
        <v>0.29444444444444445</v>
      </c>
    </row>
    <row r="7" spans="1:10" ht="15.75" thickBot="1">
      <c r="A7" s="52"/>
      <c r="B7" s="11">
        <v>413</v>
      </c>
      <c r="C7" s="29" t="s">
        <v>41</v>
      </c>
      <c r="D7" s="6"/>
      <c r="E7" s="7">
        <v>0</v>
      </c>
      <c r="F7" s="7">
        <v>0</v>
      </c>
      <c r="G7" s="7">
        <v>0</v>
      </c>
      <c r="H7" s="41">
        <v>45</v>
      </c>
      <c r="I7" s="9">
        <f t="shared" si="0"/>
        <v>45</v>
      </c>
      <c r="J7">
        <f t="shared" si="1"/>
        <v>0.25</v>
      </c>
    </row>
    <row r="8" spans="1:10" ht="15.75" thickBot="1">
      <c r="A8" s="52"/>
      <c r="B8" s="26">
        <v>515</v>
      </c>
      <c r="C8" s="30" t="s">
        <v>31</v>
      </c>
      <c r="D8" s="6"/>
      <c r="E8" s="7">
        <v>0</v>
      </c>
      <c r="F8" s="7">
        <v>0</v>
      </c>
      <c r="G8" s="7">
        <v>36</v>
      </c>
      <c r="H8" s="10">
        <v>0</v>
      </c>
      <c r="I8" s="9">
        <f t="shared" si="0"/>
        <v>36</v>
      </c>
      <c r="J8">
        <f t="shared" si="1"/>
        <v>0.2</v>
      </c>
    </row>
    <row r="9" spans="1:10" ht="15.75" thickBot="1">
      <c r="A9" s="52"/>
      <c r="B9" s="26">
        <v>169</v>
      </c>
      <c r="C9" s="30" t="s">
        <v>54</v>
      </c>
      <c r="D9" s="6"/>
      <c r="E9" s="7">
        <v>32</v>
      </c>
      <c r="F9" s="7">
        <v>0</v>
      </c>
      <c r="G9" s="7">
        <v>0</v>
      </c>
      <c r="H9" s="10">
        <v>0</v>
      </c>
      <c r="I9" s="9">
        <f t="shared" si="0"/>
        <v>32</v>
      </c>
      <c r="J9">
        <f t="shared" si="1"/>
        <v>0.17777777777777778</v>
      </c>
    </row>
    <row r="10" spans="1:10" ht="15.75" thickBot="1">
      <c r="A10" s="52"/>
      <c r="B10" s="26">
        <v>909</v>
      </c>
      <c r="C10" s="30" t="s">
        <v>68</v>
      </c>
      <c r="D10" s="6"/>
      <c r="E10" s="7">
        <v>28</v>
      </c>
      <c r="F10" s="7">
        <v>0</v>
      </c>
      <c r="G10" s="7">
        <v>0</v>
      </c>
      <c r="H10" s="10">
        <v>0</v>
      </c>
      <c r="I10" s="9">
        <f t="shared" si="0"/>
        <v>28</v>
      </c>
      <c r="J10">
        <f t="shared" ref="J10:J14" si="2">SUM(E10:H10)/180</f>
        <v>0.15555555555555556</v>
      </c>
    </row>
    <row r="11" spans="1:10" ht="15.75" thickBot="1">
      <c r="A11" s="52"/>
      <c r="B11" s="26">
        <v>121</v>
      </c>
      <c r="C11" s="30" t="s">
        <v>36</v>
      </c>
      <c r="D11" s="6"/>
      <c r="E11" s="7">
        <v>0</v>
      </c>
      <c r="F11" s="7">
        <v>0</v>
      </c>
      <c r="G11" s="7">
        <v>0</v>
      </c>
      <c r="H11" s="10">
        <v>28</v>
      </c>
      <c r="I11" s="9">
        <f t="shared" si="0"/>
        <v>28</v>
      </c>
      <c r="J11">
        <f t="shared" si="2"/>
        <v>0.15555555555555556</v>
      </c>
    </row>
    <row r="12" spans="1:10" ht="15.75" thickBot="1">
      <c r="A12" s="52"/>
      <c r="B12" s="26">
        <v>491</v>
      </c>
      <c r="C12" s="30" t="s">
        <v>38</v>
      </c>
      <c r="D12" s="6"/>
      <c r="E12" s="7">
        <v>0</v>
      </c>
      <c r="F12" s="7">
        <v>24</v>
      </c>
      <c r="G12" s="7">
        <v>0</v>
      </c>
      <c r="H12" s="10">
        <v>0</v>
      </c>
      <c r="I12" s="9">
        <f t="shared" si="0"/>
        <v>24</v>
      </c>
      <c r="J12">
        <f t="shared" si="2"/>
        <v>0.13333333333333333</v>
      </c>
    </row>
    <row r="13" spans="1:10" ht="15.75" thickBot="1">
      <c r="A13" s="52"/>
      <c r="B13" s="26"/>
      <c r="C13" s="27"/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ref="I13:I18" si="3">SUM(LARGE(E13:H13,1)+LARGE(E13:H13,2)+LARGE(E13:H13,3))</f>
        <v>0</v>
      </c>
      <c r="J13">
        <f t="shared" si="2"/>
        <v>0</v>
      </c>
    </row>
    <row r="14" spans="1:10" ht="15.75" thickBot="1">
      <c r="A14" s="52"/>
      <c r="B14" s="11"/>
      <c r="C14" s="29"/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3"/>
        <v>0</v>
      </c>
      <c r="J14">
        <f t="shared" si="2"/>
        <v>0</v>
      </c>
    </row>
    <row r="15" spans="1:10" ht="15.75" thickBot="1">
      <c r="A15" s="52"/>
      <c r="B15" s="11"/>
      <c r="C15" s="12"/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3"/>
        <v>0</v>
      </c>
      <c r="J15">
        <f t="shared" ref="J15:J29" si="4">SUM(E15:H15)/180</f>
        <v>0</v>
      </c>
    </row>
    <row r="16" spans="1:10" ht="15.75" thickBot="1">
      <c r="A16" s="52"/>
      <c r="B16" s="11"/>
      <c r="C16" s="12"/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3"/>
        <v>0</v>
      </c>
      <c r="J16">
        <f t="shared" si="4"/>
        <v>0</v>
      </c>
    </row>
    <row r="17" spans="1:10" ht="15.75" thickBot="1">
      <c r="A17" s="52"/>
      <c r="B17" s="11"/>
      <c r="C17" s="12"/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3"/>
        <v>0</v>
      </c>
      <c r="J17">
        <f t="shared" si="4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3"/>
        <v>0</v>
      </c>
      <c r="J18">
        <f t="shared" si="4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ref="I19:I29" si="5">SUM(LARGE(E19:H19,1)+LARGE(E19:H19,2)+LARGE(E19:H19,3))</f>
        <v>0</v>
      </c>
      <c r="J19">
        <f t="shared" si="4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ref="I20:I22" si="6">SUM(LARGE(E20:H20,1)+LARGE(E20:H20,2)+LARGE(E20:H20,3))</f>
        <v>0</v>
      </c>
      <c r="J20">
        <f t="shared" si="4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6"/>
        <v>0</v>
      </c>
      <c r="J21">
        <f t="shared" si="4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6"/>
        <v>0</v>
      </c>
      <c r="J22">
        <f t="shared" si="4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5"/>
        <v>0</v>
      </c>
      <c r="J23">
        <f t="shared" si="4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5"/>
        <v>0</v>
      </c>
      <c r="J24">
        <f t="shared" si="4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5"/>
        <v>0</v>
      </c>
      <c r="J25">
        <f t="shared" si="4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5"/>
        <v>0</v>
      </c>
      <c r="J26">
        <f t="shared" si="4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5"/>
        <v>0</v>
      </c>
      <c r="J27">
        <f t="shared" si="4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5"/>
        <v>0</v>
      </c>
      <c r="J28">
        <f t="shared" si="4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5"/>
        <v>0</v>
      </c>
      <c r="J29">
        <f t="shared" si="4"/>
        <v>0</v>
      </c>
    </row>
    <row r="35" spans="3:8">
      <c r="C35" s="6" t="s">
        <v>29</v>
      </c>
      <c r="D35" s="31"/>
      <c r="E35" s="6">
        <f>COUNTIF(E2:E33,"&gt;0")</f>
        <v>6</v>
      </c>
      <c r="F35" s="6">
        <f t="shared" ref="F35:H35" si="7">COUNTIF(F2:F33,"&gt;0")</f>
        <v>5</v>
      </c>
      <c r="G35" s="6">
        <f t="shared" si="7"/>
        <v>5</v>
      </c>
      <c r="H35" s="6">
        <f t="shared" si="7"/>
        <v>7</v>
      </c>
    </row>
  </sheetData>
  <sortState ref="B2:I12">
    <sortCondition descending="1" ref="I2:I12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L35" sqref="L35"/>
    </sheetView>
  </sheetViews>
  <sheetFormatPr defaultRowHeight="1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43136</v>
      </c>
      <c r="F1" s="3">
        <v>43143</v>
      </c>
      <c r="G1" s="3">
        <v>43150</v>
      </c>
      <c r="H1" s="19">
        <v>43157</v>
      </c>
      <c r="I1" s="5"/>
    </row>
    <row r="2" spans="1:10" ht="15.75" customHeight="1" thickBot="1">
      <c r="A2" s="52" t="s">
        <v>48</v>
      </c>
      <c r="B2" s="17">
        <v>471</v>
      </c>
      <c r="C2" s="18" t="s">
        <v>32</v>
      </c>
      <c r="D2" s="6"/>
      <c r="E2" s="8">
        <v>45</v>
      </c>
      <c r="F2" s="7">
        <v>25</v>
      </c>
      <c r="G2" s="8">
        <v>35</v>
      </c>
      <c r="H2" s="41">
        <v>43</v>
      </c>
      <c r="I2" s="9">
        <f t="shared" ref="I2:I17" si="0">SUM(LARGE(E2:H2,1)+LARGE(E2:H2,2)+LARGE(E2:H2,3))</f>
        <v>123</v>
      </c>
      <c r="J2">
        <f t="shared" ref="J2:J20" si="1">SUM(E2:H2)/180</f>
        <v>0.82222222222222219</v>
      </c>
    </row>
    <row r="3" spans="1:10" ht="15.75" thickBot="1">
      <c r="A3" s="52"/>
      <c r="B3" s="11">
        <v>1</v>
      </c>
      <c r="C3" s="12" t="s">
        <v>65</v>
      </c>
      <c r="D3" s="6"/>
      <c r="E3" s="7">
        <v>0</v>
      </c>
      <c r="F3" s="7">
        <v>38</v>
      </c>
      <c r="G3" s="7">
        <v>39</v>
      </c>
      <c r="H3" s="10">
        <v>32</v>
      </c>
      <c r="I3" s="9">
        <f t="shared" si="0"/>
        <v>109</v>
      </c>
      <c r="J3">
        <f t="shared" si="1"/>
        <v>0.60555555555555551</v>
      </c>
    </row>
    <row r="4" spans="1:10" ht="15.75" thickBot="1">
      <c r="A4" s="52"/>
      <c r="B4" s="11">
        <v>150</v>
      </c>
      <c r="C4" s="12" t="s">
        <v>34</v>
      </c>
      <c r="D4" s="6"/>
      <c r="E4" s="7">
        <v>14</v>
      </c>
      <c r="F4" s="7">
        <v>38</v>
      </c>
      <c r="G4" s="7">
        <v>24</v>
      </c>
      <c r="H4" s="10">
        <v>33</v>
      </c>
      <c r="I4" s="9">
        <f t="shared" si="0"/>
        <v>95</v>
      </c>
      <c r="J4">
        <f t="shared" si="1"/>
        <v>0.60555555555555551</v>
      </c>
    </row>
    <row r="5" spans="1:10" ht="15.75" thickBot="1">
      <c r="A5" s="52"/>
      <c r="B5" s="11">
        <v>491</v>
      </c>
      <c r="C5" s="12" t="s">
        <v>38</v>
      </c>
      <c r="D5" s="6"/>
      <c r="E5" s="7">
        <v>40</v>
      </c>
      <c r="F5" s="7">
        <v>0</v>
      </c>
      <c r="G5" s="7">
        <v>0</v>
      </c>
      <c r="H5" s="10">
        <v>36</v>
      </c>
      <c r="I5" s="9">
        <f t="shared" si="0"/>
        <v>76</v>
      </c>
      <c r="J5">
        <f t="shared" si="1"/>
        <v>0.42222222222222222</v>
      </c>
    </row>
    <row r="6" spans="1:10" ht="15.75" thickBot="1">
      <c r="A6" s="52"/>
      <c r="B6" s="11">
        <v>107</v>
      </c>
      <c r="C6" s="35" t="s">
        <v>69</v>
      </c>
      <c r="D6" s="6"/>
      <c r="E6" s="7">
        <v>23</v>
      </c>
      <c r="F6" s="7">
        <v>25</v>
      </c>
      <c r="G6" s="7">
        <v>24</v>
      </c>
      <c r="H6" s="10">
        <v>21</v>
      </c>
      <c r="I6" s="9">
        <f t="shared" si="0"/>
        <v>72</v>
      </c>
      <c r="J6">
        <f t="shared" si="1"/>
        <v>0.51666666666666672</v>
      </c>
    </row>
    <row r="7" spans="1:10" ht="15.75" thickBot="1">
      <c r="A7" s="52"/>
      <c r="B7" s="11">
        <v>120</v>
      </c>
      <c r="C7" s="12" t="s">
        <v>37</v>
      </c>
      <c r="D7" s="6"/>
      <c r="E7" s="7">
        <v>32</v>
      </c>
      <c r="F7" s="7">
        <v>0</v>
      </c>
      <c r="G7" s="7">
        <v>36</v>
      </c>
      <c r="H7" s="10">
        <v>0</v>
      </c>
      <c r="I7" s="9">
        <f t="shared" si="0"/>
        <v>68</v>
      </c>
      <c r="J7">
        <f t="shared" si="1"/>
        <v>0.37777777777777777</v>
      </c>
    </row>
    <row r="8" spans="1:10" ht="15.75" thickBot="1">
      <c r="A8" s="52"/>
      <c r="B8" s="26">
        <v>555</v>
      </c>
      <c r="C8" s="30" t="s">
        <v>52</v>
      </c>
      <c r="D8" s="6"/>
      <c r="E8" s="7">
        <v>24</v>
      </c>
      <c r="F8" s="7">
        <v>19</v>
      </c>
      <c r="G8" s="7">
        <v>18</v>
      </c>
      <c r="H8" s="10">
        <v>25</v>
      </c>
      <c r="I8" s="9">
        <f t="shared" si="0"/>
        <v>68</v>
      </c>
      <c r="J8">
        <f t="shared" si="1"/>
        <v>0.4777777777777778</v>
      </c>
    </row>
    <row r="9" spans="1:10" ht="15.75" thickBot="1">
      <c r="A9" s="52"/>
      <c r="B9" s="26">
        <v>121</v>
      </c>
      <c r="C9" s="30" t="s">
        <v>36</v>
      </c>
      <c r="D9" s="6"/>
      <c r="E9" s="7">
        <v>28</v>
      </c>
      <c r="F9" s="7">
        <v>0</v>
      </c>
      <c r="G9" s="7">
        <v>34</v>
      </c>
      <c r="H9" s="10">
        <v>0</v>
      </c>
      <c r="I9" s="9">
        <f t="shared" si="0"/>
        <v>62</v>
      </c>
      <c r="J9">
        <f t="shared" si="1"/>
        <v>0.34444444444444444</v>
      </c>
    </row>
    <row r="10" spans="1:10" ht="15.75" thickBot="1">
      <c r="A10" s="52"/>
      <c r="B10" s="26">
        <v>13</v>
      </c>
      <c r="C10" s="30" t="s">
        <v>2</v>
      </c>
      <c r="D10" s="6"/>
      <c r="E10" s="7">
        <v>27</v>
      </c>
      <c r="F10" s="7">
        <v>16</v>
      </c>
      <c r="G10" s="7">
        <v>15</v>
      </c>
      <c r="H10" s="10">
        <v>18</v>
      </c>
      <c r="I10" s="9">
        <f t="shared" si="0"/>
        <v>61</v>
      </c>
      <c r="J10">
        <f t="shared" si="1"/>
        <v>0.42222222222222222</v>
      </c>
    </row>
    <row r="11" spans="1:10" ht="15.75" thickBot="1">
      <c r="A11" s="52"/>
      <c r="B11" s="26">
        <v>413</v>
      </c>
      <c r="C11" s="27" t="s">
        <v>41</v>
      </c>
      <c r="D11" s="6"/>
      <c r="E11" s="7">
        <v>0</v>
      </c>
      <c r="F11" s="8">
        <v>41</v>
      </c>
      <c r="G11" s="7">
        <v>0</v>
      </c>
      <c r="H11" s="10">
        <v>0</v>
      </c>
      <c r="I11" s="9">
        <f t="shared" si="0"/>
        <v>41</v>
      </c>
      <c r="J11">
        <f t="shared" si="1"/>
        <v>0.22777777777777777</v>
      </c>
    </row>
    <row r="12" spans="1:10" ht="15.75" thickBot="1">
      <c r="A12" s="52"/>
      <c r="B12" s="26">
        <v>169</v>
      </c>
      <c r="C12" s="30" t="s">
        <v>54</v>
      </c>
      <c r="D12" s="6"/>
      <c r="E12" s="7">
        <v>11</v>
      </c>
      <c r="F12" s="7">
        <v>30</v>
      </c>
      <c r="G12" s="7">
        <v>0</v>
      </c>
      <c r="H12" s="10">
        <v>0</v>
      </c>
      <c r="I12" s="9">
        <f t="shared" si="0"/>
        <v>41</v>
      </c>
      <c r="J12">
        <f t="shared" si="1"/>
        <v>0.22777777777777777</v>
      </c>
    </row>
    <row r="13" spans="1:10" ht="15.75" thickBot="1">
      <c r="A13" s="52"/>
      <c r="B13" s="11">
        <v>911</v>
      </c>
      <c r="C13" s="12" t="s">
        <v>70</v>
      </c>
      <c r="D13" s="6"/>
      <c r="E13" s="7">
        <v>15</v>
      </c>
      <c r="F13" s="7">
        <v>0</v>
      </c>
      <c r="G13" s="7">
        <v>0</v>
      </c>
      <c r="H13" s="10">
        <v>20</v>
      </c>
      <c r="I13" s="9">
        <f t="shared" si="0"/>
        <v>35</v>
      </c>
      <c r="J13">
        <f t="shared" si="1"/>
        <v>0.19444444444444445</v>
      </c>
    </row>
    <row r="14" spans="1:10" ht="15.75" thickBot="1">
      <c r="A14" s="52"/>
      <c r="B14" s="11">
        <v>515</v>
      </c>
      <c r="C14" s="12" t="s">
        <v>31</v>
      </c>
      <c r="D14" s="6"/>
      <c r="E14" s="7">
        <v>33</v>
      </c>
      <c r="F14" s="7">
        <v>0</v>
      </c>
      <c r="G14" s="7">
        <v>0</v>
      </c>
      <c r="H14" s="10">
        <v>0</v>
      </c>
      <c r="I14" s="9">
        <f t="shared" si="0"/>
        <v>33</v>
      </c>
      <c r="J14">
        <f t="shared" si="1"/>
        <v>0.18333333333333332</v>
      </c>
    </row>
    <row r="15" spans="1:10" ht="15.75" thickBot="1">
      <c r="A15" s="52"/>
      <c r="B15" s="11">
        <v>191</v>
      </c>
      <c r="C15" s="12" t="s">
        <v>33</v>
      </c>
      <c r="D15" s="6"/>
      <c r="E15" s="7">
        <v>17</v>
      </c>
      <c r="F15" s="7">
        <v>0</v>
      </c>
      <c r="G15" s="7">
        <v>0</v>
      </c>
      <c r="H15" s="10">
        <v>0</v>
      </c>
      <c r="I15" s="9">
        <f t="shared" si="0"/>
        <v>17</v>
      </c>
      <c r="J15">
        <f t="shared" si="1"/>
        <v>9.4444444444444442E-2</v>
      </c>
    </row>
    <row r="16" spans="1:10" ht="15.75" thickBot="1">
      <c r="A16" s="52"/>
      <c r="B16" s="11">
        <v>629</v>
      </c>
      <c r="C16" s="12" t="s">
        <v>63</v>
      </c>
      <c r="D16" s="6"/>
      <c r="E16" s="7">
        <v>0</v>
      </c>
      <c r="F16" s="7">
        <v>0</v>
      </c>
      <c r="G16" s="7">
        <v>17</v>
      </c>
      <c r="H16" s="10">
        <v>0</v>
      </c>
      <c r="I16" s="9">
        <f t="shared" si="0"/>
        <v>17</v>
      </c>
      <c r="J16">
        <f t="shared" si="1"/>
        <v>9.4444444444444442E-2</v>
      </c>
    </row>
    <row r="17" spans="1:10" ht="15.75" thickBot="1">
      <c r="A17" s="52"/>
      <c r="B17" s="11">
        <v>909</v>
      </c>
      <c r="C17" s="12" t="s">
        <v>68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/>
      <c r="C18" s="12"/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ref="I18:I19" si="2">SUM(LARGE(E18:H18,1)+LARGE(E18:H18,2)+LARGE(E18:H18,3))</f>
        <v>0</v>
      </c>
      <c r="J18">
        <f t="shared" si="1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2"/>
        <v>0</v>
      </c>
      <c r="J19">
        <f t="shared" si="1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ref="I20" si="3">SUM(LARGE(E20:H20,1)+LARGE(E20:H20,2)+LARGE(E20:H20,3))</f>
        <v>0</v>
      </c>
      <c r="J20">
        <f t="shared" si="1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ref="I21:I29" si="4">SUM(LARGE(E21:H21,1)+LARGE(E21:H21,2)+LARGE(E21:H21,3))</f>
        <v>0</v>
      </c>
      <c r="J21">
        <f t="shared" ref="J21:J29" si="5">SUM(E21:H21)/180</f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4"/>
        <v>0</v>
      </c>
      <c r="J22">
        <f t="shared" si="5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4"/>
        <v>0</v>
      </c>
      <c r="J23">
        <f t="shared" si="5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4"/>
        <v>0</v>
      </c>
      <c r="J24">
        <f t="shared" si="5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4"/>
        <v>0</v>
      </c>
      <c r="J25">
        <f t="shared" si="5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4"/>
        <v>0</v>
      </c>
      <c r="J26">
        <f t="shared" si="5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4"/>
        <v>0</v>
      </c>
      <c r="J27">
        <f t="shared" si="5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4"/>
        <v>0</v>
      </c>
      <c r="J28">
        <f t="shared" si="5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4"/>
        <v>0</v>
      </c>
      <c r="J29">
        <f t="shared" si="5"/>
        <v>0</v>
      </c>
    </row>
    <row r="35" spans="3:8">
      <c r="C35" s="6" t="s">
        <v>29</v>
      </c>
      <c r="D35" s="31"/>
      <c r="E35" s="6">
        <f>COUNTIF(E2:E33,"&gt;0")</f>
        <v>12</v>
      </c>
      <c r="F35" s="6">
        <f t="shared" ref="F35:H35" si="6">COUNTIF(F2:F33,"&gt;0")</f>
        <v>8</v>
      </c>
      <c r="G35" s="6">
        <f t="shared" si="6"/>
        <v>9</v>
      </c>
      <c r="H35" s="6">
        <f t="shared" si="6"/>
        <v>8</v>
      </c>
    </row>
  </sheetData>
  <sortState ref="B2:I17">
    <sortCondition descending="1" ref="I2:I17"/>
  </sortState>
  <mergeCells count="1">
    <mergeCell ref="A2:A29"/>
  </mergeCells>
  <pageMargins left="0.7" right="0.7" top="0.75" bottom="0.75" header="0.3" footer="0.3"/>
  <pageSetup paperSize="262" orientation="landscape" horizontalDpi="25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L35" sqref="L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43164</v>
      </c>
      <c r="F1" s="3">
        <v>43171</v>
      </c>
      <c r="G1" s="3">
        <v>43178</v>
      </c>
      <c r="H1" s="4">
        <v>43185</v>
      </c>
      <c r="I1" s="5"/>
    </row>
    <row r="2" spans="1:10" ht="15.75" customHeight="1" thickBot="1">
      <c r="A2" s="52" t="s">
        <v>48</v>
      </c>
      <c r="B2" s="17">
        <v>1</v>
      </c>
      <c r="C2" s="18" t="s">
        <v>65</v>
      </c>
      <c r="D2" s="16"/>
      <c r="E2" s="8">
        <v>45</v>
      </c>
      <c r="F2" s="7">
        <v>33</v>
      </c>
      <c r="G2" s="7">
        <v>34</v>
      </c>
      <c r="H2" s="42">
        <v>45</v>
      </c>
      <c r="I2" s="9">
        <f t="shared" ref="I2:I18" si="0">SUM(LARGE(E2:H2,1)+LARGE(E2:H2,2)+LARGE(E2:H2,3))</f>
        <v>124</v>
      </c>
      <c r="J2">
        <f t="shared" ref="J2:J22" si="1">SUM(E2:H2)/180</f>
        <v>0.87222222222222223</v>
      </c>
    </row>
    <row r="3" spans="1:10" ht="15.75" thickBot="1">
      <c r="A3" s="52"/>
      <c r="B3" s="11">
        <v>13</v>
      </c>
      <c r="C3" s="12" t="s">
        <v>2</v>
      </c>
      <c r="D3" s="6"/>
      <c r="E3" s="7">
        <v>42</v>
      </c>
      <c r="F3" s="7">
        <v>22</v>
      </c>
      <c r="G3" s="7">
        <v>31</v>
      </c>
      <c r="H3" s="37">
        <v>27</v>
      </c>
      <c r="I3" s="9">
        <f t="shared" si="0"/>
        <v>100</v>
      </c>
      <c r="J3">
        <f t="shared" si="1"/>
        <v>0.67777777777777781</v>
      </c>
    </row>
    <row r="4" spans="1:10" ht="15.75" thickBot="1">
      <c r="A4" s="52"/>
      <c r="B4" s="11">
        <v>555</v>
      </c>
      <c r="C4" s="12" t="s">
        <v>52</v>
      </c>
      <c r="D4" s="6"/>
      <c r="E4" s="7">
        <v>30</v>
      </c>
      <c r="F4" s="7">
        <v>22</v>
      </c>
      <c r="G4" s="7">
        <v>0</v>
      </c>
      <c r="H4" s="37">
        <v>40</v>
      </c>
      <c r="I4" s="9">
        <f t="shared" si="0"/>
        <v>92</v>
      </c>
      <c r="J4">
        <f t="shared" si="1"/>
        <v>0.51111111111111107</v>
      </c>
    </row>
    <row r="5" spans="1:10" ht="15.75" thickBot="1">
      <c r="A5" s="52"/>
      <c r="B5" s="11">
        <v>471</v>
      </c>
      <c r="C5" s="12" t="s">
        <v>32</v>
      </c>
      <c r="D5" s="6"/>
      <c r="E5" s="7">
        <v>0</v>
      </c>
      <c r="F5" s="8">
        <v>45</v>
      </c>
      <c r="G5" s="8">
        <v>45</v>
      </c>
      <c r="H5" s="37">
        <v>0</v>
      </c>
      <c r="I5" s="9">
        <f t="shared" si="0"/>
        <v>90</v>
      </c>
      <c r="J5">
        <f t="shared" si="1"/>
        <v>0.5</v>
      </c>
    </row>
    <row r="6" spans="1:10" ht="15.75" thickBot="1">
      <c r="A6" s="52"/>
      <c r="B6" s="11">
        <v>150</v>
      </c>
      <c r="C6" s="35" t="s">
        <v>34</v>
      </c>
      <c r="D6" s="6"/>
      <c r="E6" s="7">
        <v>0</v>
      </c>
      <c r="F6" s="7">
        <v>35</v>
      </c>
      <c r="G6" s="7">
        <v>38</v>
      </c>
      <c r="H6" s="37">
        <v>0</v>
      </c>
      <c r="I6" s="9">
        <f t="shared" si="0"/>
        <v>73</v>
      </c>
      <c r="J6">
        <f t="shared" si="1"/>
        <v>0.40555555555555556</v>
      </c>
    </row>
    <row r="7" spans="1:10" ht="15.75" thickBot="1">
      <c r="A7" s="52"/>
      <c r="B7" s="11">
        <v>121</v>
      </c>
      <c r="C7" s="12" t="s">
        <v>36</v>
      </c>
      <c r="D7" s="6"/>
      <c r="E7" s="7">
        <v>0</v>
      </c>
      <c r="F7" s="7">
        <v>0</v>
      </c>
      <c r="G7" s="7">
        <v>0</v>
      </c>
      <c r="H7" s="37">
        <v>33</v>
      </c>
      <c r="I7" s="9">
        <f t="shared" si="0"/>
        <v>33</v>
      </c>
      <c r="J7">
        <f t="shared" si="1"/>
        <v>0.18333333333333332</v>
      </c>
    </row>
    <row r="8" spans="1:10" ht="15.75" thickBot="1">
      <c r="A8" s="52"/>
      <c r="B8" s="26">
        <v>775</v>
      </c>
      <c r="C8" s="30" t="s">
        <v>71</v>
      </c>
      <c r="D8" s="6"/>
      <c r="E8" s="7">
        <v>31</v>
      </c>
      <c r="F8" s="7">
        <v>0</v>
      </c>
      <c r="G8" s="7">
        <v>0</v>
      </c>
      <c r="H8" s="37">
        <v>0</v>
      </c>
      <c r="I8" s="9">
        <f t="shared" si="0"/>
        <v>31</v>
      </c>
      <c r="J8">
        <f t="shared" si="1"/>
        <v>0.17222222222222222</v>
      </c>
    </row>
    <row r="9" spans="1:10" ht="15.75" thickBot="1">
      <c r="A9" s="52"/>
      <c r="B9" s="26">
        <v>491</v>
      </c>
      <c r="C9" s="30" t="s">
        <v>38</v>
      </c>
      <c r="D9" s="6"/>
      <c r="E9" s="7">
        <v>0</v>
      </c>
      <c r="F9" s="7">
        <v>31</v>
      </c>
      <c r="G9" s="7">
        <v>0</v>
      </c>
      <c r="H9" s="37">
        <v>0</v>
      </c>
      <c r="I9" s="9">
        <f t="shared" si="0"/>
        <v>31</v>
      </c>
      <c r="J9">
        <f t="shared" si="1"/>
        <v>0.17222222222222222</v>
      </c>
    </row>
    <row r="10" spans="1:10" ht="15.75" thickBot="1">
      <c r="A10" s="52"/>
      <c r="B10" s="26">
        <v>120</v>
      </c>
      <c r="C10" s="30" t="s">
        <v>37</v>
      </c>
      <c r="D10" s="6"/>
      <c r="E10" s="7">
        <v>0</v>
      </c>
      <c r="F10" s="7">
        <v>0</v>
      </c>
      <c r="G10" s="7">
        <v>0</v>
      </c>
      <c r="H10" s="37">
        <v>25</v>
      </c>
      <c r="I10" s="9">
        <f t="shared" si="0"/>
        <v>25</v>
      </c>
      <c r="J10">
        <f t="shared" si="1"/>
        <v>0.1388888888888889</v>
      </c>
    </row>
    <row r="11" spans="1:10" ht="15.75" thickBot="1">
      <c r="A11" s="52"/>
      <c r="B11" s="26">
        <v>107</v>
      </c>
      <c r="C11" s="30" t="s">
        <v>69</v>
      </c>
      <c r="D11" s="6"/>
      <c r="E11" s="7">
        <v>0</v>
      </c>
      <c r="F11" s="7">
        <v>0</v>
      </c>
      <c r="G11" s="7">
        <v>0</v>
      </c>
      <c r="H11" s="37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26">
        <v>413</v>
      </c>
      <c r="C12" s="27" t="s">
        <v>41</v>
      </c>
      <c r="D12" s="6"/>
      <c r="E12" s="7">
        <v>0</v>
      </c>
      <c r="F12" s="7">
        <v>0</v>
      </c>
      <c r="G12" s="7">
        <v>0</v>
      </c>
      <c r="H12" s="37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>
        <v>169</v>
      </c>
      <c r="C13" s="12" t="s">
        <v>54</v>
      </c>
      <c r="D13" s="6"/>
      <c r="E13" s="7">
        <v>0</v>
      </c>
      <c r="F13" s="7">
        <v>0</v>
      </c>
      <c r="G13" s="7">
        <v>0</v>
      </c>
      <c r="H13" s="37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>
        <v>911</v>
      </c>
      <c r="C14" s="12" t="s">
        <v>70</v>
      </c>
      <c r="D14" s="6"/>
      <c r="E14" s="7">
        <v>0</v>
      </c>
      <c r="F14" s="7">
        <v>0</v>
      </c>
      <c r="G14" s="7">
        <v>0</v>
      </c>
      <c r="H14" s="37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>
        <v>515</v>
      </c>
      <c r="C15" s="12" t="s">
        <v>31</v>
      </c>
      <c r="D15" s="6"/>
      <c r="E15" s="7">
        <v>0</v>
      </c>
      <c r="F15" s="7">
        <v>0</v>
      </c>
      <c r="G15" s="7">
        <v>0</v>
      </c>
      <c r="H15" s="37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>
        <v>191</v>
      </c>
      <c r="C16" s="12" t="s">
        <v>33</v>
      </c>
      <c r="D16" s="6"/>
      <c r="E16" s="7">
        <v>0</v>
      </c>
      <c r="F16" s="7">
        <v>0</v>
      </c>
      <c r="G16" s="7">
        <v>0</v>
      </c>
      <c r="H16" s="37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>
        <v>629</v>
      </c>
      <c r="C17" s="12" t="s">
        <v>63</v>
      </c>
      <c r="D17" s="6"/>
      <c r="E17" s="7">
        <v>0</v>
      </c>
      <c r="F17" s="7">
        <v>0</v>
      </c>
      <c r="G17" s="7">
        <v>0</v>
      </c>
      <c r="H17" s="37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>
        <v>909</v>
      </c>
      <c r="C18" s="12" t="s">
        <v>68</v>
      </c>
      <c r="D18" s="6"/>
      <c r="E18" s="7">
        <v>0</v>
      </c>
      <c r="F18" s="7">
        <v>0</v>
      </c>
      <c r="G18" s="7">
        <v>0</v>
      </c>
      <c r="H18" s="37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/>
      <c r="C19" s="12"/>
      <c r="D19" s="6"/>
      <c r="E19" s="7">
        <v>0</v>
      </c>
      <c r="F19" s="7">
        <v>0</v>
      </c>
      <c r="G19" s="7">
        <v>0</v>
      </c>
      <c r="H19" s="37">
        <v>0</v>
      </c>
      <c r="I19" s="9">
        <f t="shared" ref="I19:I22" si="2">SUM(LARGE(E19:H19,1)+LARGE(E19:H19,2)+LARGE(E19:H19,3))</f>
        <v>0</v>
      </c>
      <c r="J19">
        <f t="shared" si="1"/>
        <v>0</v>
      </c>
    </row>
    <row r="20" spans="1:10" ht="15.75" thickBot="1">
      <c r="A20" s="52"/>
      <c r="B20" s="11"/>
      <c r="C20" s="12"/>
      <c r="D20" s="6"/>
      <c r="E20" s="7">
        <v>0</v>
      </c>
      <c r="F20" s="7">
        <v>0</v>
      </c>
      <c r="G20" s="7">
        <v>0</v>
      </c>
      <c r="H20" s="37">
        <v>0</v>
      </c>
      <c r="I20" s="9">
        <f t="shared" si="2"/>
        <v>0</v>
      </c>
      <c r="J20">
        <f t="shared" si="1"/>
        <v>0</v>
      </c>
    </row>
    <row r="21" spans="1:10" ht="15.75" thickBot="1">
      <c r="A21" s="52"/>
      <c r="B21" s="11"/>
      <c r="C21" s="12"/>
      <c r="D21" s="6"/>
      <c r="E21" s="7">
        <v>0</v>
      </c>
      <c r="F21" s="7">
        <v>0</v>
      </c>
      <c r="G21" s="7">
        <v>0</v>
      </c>
      <c r="H21" s="37">
        <v>0</v>
      </c>
      <c r="I21" s="9">
        <f t="shared" si="2"/>
        <v>0</v>
      </c>
      <c r="J21">
        <f t="shared" si="1"/>
        <v>0</v>
      </c>
    </row>
    <row r="22" spans="1:10" ht="15.75" thickBot="1">
      <c r="A22" s="52"/>
      <c r="B22" s="11"/>
      <c r="C22" s="12"/>
      <c r="D22" s="6"/>
      <c r="E22" s="7">
        <v>0</v>
      </c>
      <c r="F22" s="7">
        <v>0</v>
      </c>
      <c r="G22" s="7">
        <v>0</v>
      </c>
      <c r="H22" s="37">
        <v>0</v>
      </c>
      <c r="I22" s="9">
        <f t="shared" si="2"/>
        <v>0</v>
      </c>
      <c r="J22">
        <f t="shared" si="1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37">
        <v>0</v>
      </c>
      <c r="I23" s="9">
        <f t="shared" ref="I23:I29" si="3">SUM(LARGE(E23:H23,1)+LARGE(E23:H23,2)+LARGE(E23:H23,3))</f>
        <v>0</v>
      </c>
      <c r="J23">
        <f t="shared" ref="J23:J29" si="4">SUM(E23:H23)/180</f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37">
        <v>0</v>
      </c>
      <c r="I24" s="9">
        <f t="shared" si="3"/>
        <v>0</v>
      </c>
      <c r="J24">
        <f t="shared" si="4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37">
        <v>0</v>
      </c>
      <c r="I25" s="9">
        <f t="shared" si="3"/>
        <v>0</v>
      </c>
      <c r="J25">
        <f t="shared" si="4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37">
        <v>0</v>
      </c>
      <c r="I26" s="9">
        <f t="shared" si="3"/>
        <v>0</v>
      </c>
      <c r="J26">
        <f t="shared" si="4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37">
        <v>0</v>
      </c>
      <c r="I27" s="9">
        <f t="shared" si="3"/>
        <v>0</v>
      </c>
      <c r="J27">
        <f t="shared" si="4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37">
        <v>0</v>
      </c>
      <c r="I28" s="9">
        <f t="shared" si="3"/>
        <v>0</v>
      </c>
      <c r="J28">
        <f t="shared" si="4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37">
        <v>0</v>
      </c>
      <c r="I29" s="9">
        <f t="shared" si="3"/>
        <v>0</v>
      </c>
      <c r="J29">
        <f t="shared" si="4"/>
        <v>0</v>
      </c>
    </row>
    <row r="35" spans="3:8">
      <c r="C35" s="6" t="s">
        <v>29</v>
      </c>
      <c r="D35" s="31"/>
      <c r="E35" s="6">
        <f>COUNTIF(E2:E33,"&gt;0")</f>
        <v>4</v>
      </c>
      <c r="F35" s="6">
        <f t="shared" ref="F35:H35" si="5">COUNTIF(F2:F33,"&gt;0")</f>
        <v>6</v>
      </c>
      <c r="G35" s="6">
        <f t="shared" si="5"/>
        <v>4</v>
      </c>
      <c r="H35" s="6">
        <f t="shared" si="5"/>
        <v>5</v>
      </c>
    </row>
  </sheetData>
  <sortState ref="B2:I18">
    <sortCondition descending="1" ref="I2:I1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M35" sqref="M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43192</v>
      </c>
      <c r="F1" s="3">
        <v>43199</v>
      </c>
      <c r="G1" s="3">
        <v>43206</v>
      </c>
      <c r="H1" s="44">
        <v>43213</v>
      </c>
      <c r="I1" s="4">
        <v>43220</v>
      </c>
      <c r="J1" s="5"/>
    </row>
    <row r="2" spans="1:11" ht="15.75" customHeight="1" thickBot="1">
      <c r="A2" s="52" t="s">
        <v>48</v>
      </c>
      <c r="B2" s="17">
        <v>192</v>
      </c>
      <c r="C2" s="18" t="s">
        <v>39</v>
      </c>
      <c r="D2" s="16"/>
      <c r="E2" s="22">
        <v>0</v>
      </c>
      <c r="F2" s="40">
        <v>0</v>
      </c>
      <c r="G2" s="43">
        <v>46</v>
      </c>
      <c r="H2" s="42">
        <v>48</v>
      </c>
      <c r="I2" s="42">
        <v>45</v>
      </c>
      <c r="J2" s="9">
        <f t="shared" ref="J2:J21" si="0">SUM(LARGE(E2:I2,1)+LARGE(E2:I2,2)+LARGE(E2:I2,3))</f>
        <v>139</v>
      </c>
      <c r="K2">
        <f t="shared" ref="K2:K29" si="1">SUM(E2:I2)/180</f>
        <v>0.77222222222222225</v>
      </c>
    </row>
    <row r="3" spans="1:11" ht="15.75" thickBot="1">
      <c r="A3" s="52"/>
      <c r="B3" s="11">
        <v>471</v>
      </c>
      <c r="C3" s="12" t="s">
        <v>32</v>
      </c>
      <c r="D3" s="6"/>
      <c r="E3" s="22">
        <v>0</v>
      </c>
      <c r="F3" s="40">
        <v>38</v>
      </c>
      <c r="G3" s="40">
        <v>42</v>
      </c>
      <c r="H3" s="37">
        <v>40</v>
      </c>
      <c r="I3" s="37">
        <v>41</v>
      </c>
      <c r="J3" s="9">
        <f t="shared" si="0"/>
        <v>123</v>
      </c>
      <c r="K3">
        <f t="shared" si="1"/>
        <v>0.89444444444444449</v>
      </c>
    </row>
    <row r="4" spans="1:11" ht="15.75" thickBot="1">
      <c r="A4" s="52"/>
      <c r="B4" s="11">
        <v>13</v>
      </c>
      <c r="C4" s="12" t="s">
        <v>2</v>
      </c>
      <c r="D4" s="6"/>
      <c r="E4" s="22">
        <v>0</v>
      </c>
      <c r="F4" s="40">
        <v>22</v>
      </c>
      <c r="G4" s="40">
        <v>37</v>
      </c>
      <c r="H4" s="37">
        <v>0</v>
      </c>
      <c r="I4" s="37">
        <v>37</v>
      </c>
      <c r="J4" s="9">
        <f t="shared" si="0"/>
        <v>96</v>
      </c>
      <c r="K4">
        <f t="shared" si="1"/>
        <v>0.53333333333333333</v>
      </c>
    </row>
    <row r="5" spans="1:11" ht="15.75" thickBot="1">
      <c r="A5" s="52"/>
      <c r="B5" s="11">
        <v>413</v>
      </c>
      <c r="C5" s="29" t="s">
        <v>41</v>
      </c>
      <c r="D5" s="6"/>
      <c r="E5" s="22">
        <v>0</v>
      </c>
      <c r="F5" s="43">
        <v>41</v>
      </c>
      <c r="G5" s="40">
        <v>0</v>
      </c>
      <c r="H5" s="37">
        <v>0</v>
      </c>
      <c r="I5" s="37">
        <v>0</v>
      </c>
      <c r="J5" s="9">
        <f t="shared" si="0"/>
        <v>41</v>
      </c>
      <c r="K5">
        <f t="shared" si="1"/>
        <v>0.22777777777777777</v>
      </c>
    </row>
    <row r="6" spans="1:11" ht="15.75" thickBot="1">
      <c r="A6" s="52"/>
      <c r="B6" s="11">
        <v>150</v>
      </c>
      <c r="C6" s="35" t="s">
        <v>34</v>
      </c>
      <c r="D6" s="6"/>
      <c r="E6" s="22">
        <v>0</v>
      </c>
      <c r="F6" s="40">
        <v>33</v>
      </c>
      <c r="G6" s="40">
        <v>0</v>
      </c>
      <c r="H6" s="37">
        <v>0</v>
      </c>
      <c r="I6" s="37">
        <v>0</v>
      </c>
      <c r="J6" s="9">
        <f t="shared" si="0"/>
        <v>33</v>
      </c>
      <c r="K6">
        <f t="shared" si="1"/>
        <v>0.18333333333333332</v>
      </c>
    </row>
    <row r="7" spans="1:11" ht="15.75" thickBot="1">
      <c r="A7" s="52"/>
      <c r="B7" s="11">
        <v>629</v>
      </c>
      <c r="C7" s="12" t="s">
        <v>63</v>
      </c>
      <c r="D7" s="6"/>
      <c r="E7" s="22">
        <v>0</v>
      </c>
      <c r="F7" s="40">
        <v>28</v>
      </c>
      <c r="G7" s="40">
        <v>0</v>
      </c>
      <c r="H7" s="37">
        <v>0</v>
      </c>
      <c r="I7" s="37">
        <v>0</v>
      </c>
      <c r="J7" s="9">
        <f t="shared" si="0"/>
        <v>28</v>
      </c>
      <c r="K7">
        <f t="shared" si="1"/>
        <v>0.15555555555555556</v>
      </c>
    </row>
    <row r="8" spans="1:11" ht="15.75" thickBot="1">
      <c r="A8" s="52"/>
      <c r="B8" s="26">
        <v>163</v>
      </c>
      <c r="C8" s="30" t="s">
        <v>47</v>
      </c>
      <c r="D8" s="6"/>
      <c r="E8" s="22">
        <v>0</v>
      </c>
      <c r="F8" s="40">
        <v>0</v>
      </c>
      <c r="G8" s="40">
        <v>0</v>
      </c>
      <c r="H8" s="37">
        <v>0</v>
      </c>
      <c r="I8" s="37">
        <v>28</v>
      </c>
      <c r="J8" s="9">
        <f t="shared" si="0"/>
        <v>28</v>
      </c>
      <c r="K8">
        <f t="shared" si="1"/>
        <v>0.15555555555555556</v>
      </c>
    </row>
    <row r="9" spans="1:11" ht="15.75" thickBot="1">
      <c r="A9" s="52"/>
      <c r="B9" s="26">
        <v>515</v>
      </c>
      <c r="C9" s="30" t="s">
        <v>31</v>
      </c>
      <c r="D9" s="6"/>
      <c r="E9" s="22">
        <v>0</v>
      </c>
      <c r="F9" s="40">
        <v>27</v>
      </c>
      <c r="G9" s="40">
        <v>0</v>
      </c>
      <c r="H9" s="37">
        <v>0</v>
      </c>
      <c r="I9" s="37">
        <v>0</v>
      </c>
      <c r="J9" s="9">
        <f t="shared" si="0"/>
        <v>27</v>
      </c>
      <c r="K9">
        <f t="shared" si="1"/>
        <v>0.15</v>
      </c>
    </row>
    <row r="10" spans="1:11" ht="15.75" thickBot="1">
      <c r="A10" s="52"/>
      <c r="B10" s="26">
        <v>165</v>
      </c>
      <c r="C10" s="30" t="s">
        <v>44</v>
      </c>
      <c r="D10" s="6"/>
      <c r="E10" s="22">
        <v>0</v>
      </c>
      <c r="F10" s="40">
        <v>0</v>
      </c>
      <c r="G10" s="40">
        <v>0</v>
      </c>
      <c r="H10" s="37">
        <v>0</v>
      </c>
      <c r="I10" s="37">
        <v>23</v>
      </c>
      <c r="J10" s="9">
        <f t="shared" si="0"/>
        <v>23</v>
      </c>
      <c r="K10">
        <f t="shared" si="1"/>
        <v>0.12777777777777777</v>
      </c>
    </row>
    <row r="11" spans="1:11" ht="15.75" thickBot="1">
      <c r="A11" s="52"/>
      <c r="B11" s="26">
        <v>121</v>
      </c>
      <c r="C11" s="30" t="s">
        <v>36</v>
      </c>
      <c r="D11" s="6"/>
      <c r="E11" s="22">
        <v>0</v>
      </c>
      <c r="F11" s="40">
        <v>18</v>
      </c>
      <c r="G11" s="40">
        <v>0</v>
      </c>
      <c r="H11" s="37">
        <v>0</v>
      </c>
      <c r="I11" s="37">
        <v>0</v>
      </c>
      <c r="J11" s="9">
        <f t="shared" si="0"/>
        <v>18</v>
      </c>
      <c r="K11">
        <f t="shared" si="1"/>
        <v>0.1</v>
      </c>
    </row>
    <row r="12" spans="1:11" ht="15.75" thickBot="1">
      <c r="A12" s="52"/>
      <c r="B12" s="26">
        <v>120</v>
      </c>
      <c r="C12" s="30" t="s">
        <v>37</v>
      </c>
      <c r="D12" s="6"/>
      <c r="E12" s="22">
        <v>0</v>
      </c>
      <c r="F12" s="40">
        <v>17</v>
      </c>
      <c r="G12" s="40">
        <v>0</v>
      </c>
      <c r="H12" s="37">
        <v>0</v>
      </c>
      <c r="I12" s="37">
        <v>0</v>
      </c>
      <c r="J12" s="9">
        <f t="shared" si="0"/>
        <v>17</v>
      </c>
      <c r="K12">
        <f t="shared" si="1"/>
        <v>9.4444444444444442E-2</v>
      </c>
    </row>
    <row r="13" spans="1:11" ht="15.75" thickBot="1">
      <c r="A13" s="52"/>
      <c r="B13" s="11">
        <v>1</v>
      </c>
      <c r="C13" s="12" t="s">
        <v>65</v>
      </c>
      <c r="D13" s="6"/>
      <c r="E13" s="22">
        <v>0</v>
      </c>
      <c r="F13" s="40">
        <v>0</v>
      </c>
      <c r="G13" s="40">
        <v>0</v>
      </c>
      <c r="H13" s="37">
        <v>0</v>
      </c>
      <c r="I13" s="37">
        <v>0</v>
      </c>
      <c r="J13" s="9">
        <f t="shared" si="0"/>
        <v>0</v>
      </c>
      <c r="K13">
        <f t="shared" si="1"/>
        <v>0</v>
      </c>
    </row>
    <row r="14" spans="1:11" ht="15.75" thickBot="1">
      <c r="A14" s="52"/>
      <c r="B14" s="11">
        <v>555</v>
      </c>
      <c r="C14" s="12" t="s">
        <v>52</v>
      </c>
      <c r="D14" s="6"/>
      <c r="E14" s="22">
        <v>0</v>
      </c>
      <c r="F14" s="40">
        <v>0</v>
      </c>
      <c r="G14" s="40">
        <v>0</v>
      </c>
      <c r="H14" s="37">
        <v>0</v>
      </c>
      <c r="I14" s="37">
        <v>0</v>
      </c>
      <c r="J14" s="9">
        <f t="shared" si="0"/>
        <v>0</v>
      </c>
      <c r="K14">
        <f t="shared" si="1"/>
        <v>0</v>
      </c>
    </row>
    <row r="15" spans="1:11" ht="15.75" thickBot="1">
      <c r="A15" s="52"/>
      <c r="B15" s="11">
        <v>775</v>
      </c>
      <c r="C15" s="12" t="s">
        <v>71</v>
      </c>
      <c r="D15" s="6"/>
      <c r="E15" s="22">
        <v>0</v>
      </c>
      <c r="F15" s="40">
        <v>0</v>
      </c>
      <c r="G15" s="40">
        <v>0</v>
      </c>
      <c r="H15" s="37">
        <v>0</v>
      </c>
      <c r="I15" s="37">
        <v>0</v>
      </c>
      <c r="J15" s="9">
        <f t="shared" si="0"/>
        <v>0</v>
      </c>
      <c r="K15">
        <f t="shared" si="1"/>
        <v>0</v>
      </c>
    </row>
    <row r="16" spans="1:11" ht="15.75" thickBot="1">
      <c r="A16" s="52"/>
      <c r="B16" s="11">
        <v>491</v>
      </c>
      <c r="C16" s="12" t="s">
        <v>38</v>
      </c>
      <c r="D16" s="6"/>
      <c r="E16" s="22">
        <v>0</v>
      </c>
      <c r="F16" s="40">
        <v>0</v>
      </c>
      <c r="G16" s="40">
        <v>0</v>
      </c>
      <c r="H16" s="37">
        <v>0</v>
      </c>
      <c r="I16" s="37">
        <v>0</v>
      </c>
      <c r="J16" s="9">
        <f t="shared" si="0"/>
        <v>0</v>
      </c>
      <c r="K16">
        <f t="shared" si="1"/>
        <v>0</v>
      </c>
    </row>
    <row r="17" spans="1:11" ht="15.75" thickBot="1">
      <c r="A17" s="52"/>
      <c r="B17" s="11">
        <v>107</v>
      </c>
      <c r="C17" s="12" t="s">
        <v>69</v>
      </c>
      <c r="D17" s="6"/>
      <c r="E17" s="22">
        <v>0</v>
      </c>
      <c r="F17" s="40">
        <v>0</v>
      </c>
      <c r="G17" s="40">
        <v>0</v>
      </c>
      <c r="H17" s="37">
        <v>0</v>
      </c>
      <c r="I17" s="37">
        <v>0</v>
      </c>
      <c r="J17" s="9">
        <f t="shared" si="0"/>
        <v>0</v>
      </c>
      <c r="K17">
        <f t="shared" si="1"/>
        <v>0</v>
      </c>
    </row>
    <row r="18" spans="1:11" ht="15.75" thickBot="1">
      <c r="A18" s="52"/>
      <c r="B18" s="11">
        <v>169</v>
      </c>
      <c r="C18" s="12" t="s">
        <v>54</v>
      </c>
      <c r="D18" s="6"/>
      <c r="E18" s="22">
        <v>0</v>
      </c>
      <c r="F18" s="40">
        <v>0</v>
      </c>
      <c r="G18" s="40">
        <v>0</v>
      </c>
      <c r="H18" s="37">
        <v>0</v>
      </c>
      <c r="I18" s="37">
        <v>0</v>
      </c>
      <c r="J18" s="9">
        <f t="shared" si="0"/>
        <v>0</v>
      </c>
      <c r="K18">
        <f t="shared" si="1"/>
        <v>0</v>
      </c>
    </row>
    <row r="19" spans="1:11" ht="15.75" thickBot="1">
      <c r="A19" s="52"/>
      <c r="B19" s="11">
        <v>911</v>
      </c>
      <c r="C19" s="12" t="s">
        <v>70</v>
      </c>
      <c r="D19" s="6"/>
      <c r="E19" s="22">
        <v>0</v>
      </c>
      <c r="F19" s="40">
        <v>0</v>
      </c>
      <c r="G19" s="40">
        <v>0</v>
      </c>
      <c r="H19" s="37">
        <v>0</v>
      </c>
      <c r="I19" s="37">
        <v>0</v>
      </c>
      <c r="J19" s="9">
        <f t="shared" si="0"/>
        <v>0</v>
      </c>
      <c r="K19">
        <f t="shared" si="1"/>
        <v>0</v>
      </c>
    </row>
    <row r="20" spans="1:11" ht="15.75" thickBot="1">
      <c r="A20" s="52"/>
      <c r="B20" s="11">
        <v>191</v>
      </c>
      <c r="C20" s="12" t="s">
        <v>33</v>
      </c>
      <c r="D20" s="6"/>
      <c r="E20" s="22">
        <v>0</v>
      </c>
      <c r="F20" s="40">
        <v>0</v>
      </c>
      <c r="G20" s="40">
        <v>0</v>
      </c>
      <c r="H20" s="37">
        <v>0</v>
      </c>
      <c r="I20" s="37">
        <v>0</v>
      </c>
      <c r="J20" s="9">
        <f t="shared" si="0"/>
        <v>0</v>
      </c>
      <c r="K20">
        <f t="shared" si="1"/>
        <v>0</v>
      </c>
    </row>
    <row r="21" spans="1:11" ht="15.75" thickBot="1">
      <c r="A21" s="52"/>
      <c r="B21" s="11">
        <v>909</v>
      </c>
      <c r="C21" s="12" t="s">
        <v>68</v>
      </c>
      <c r="D21" s="6"/>
      <c r="E21" s="22">
        <v>0</v>
      </c>
      <c r="F21" s="40">
        <v>0</v>
      </c>
      <c r="G21" s="40">
        <v>0</v>
      </c>
      <c r="H21" s="37">
        <v>0</v>
      </c>
      <c r="I21" s="37">
        <v>0</v>
      </c>
      <c r="J21" s="9">
        <f t="shared" si="0"/>
        <v>0</v>
      </c>
      <c r="K21">
        <f t="shared" si="1"/>
        <v>0</v>
      </c>
    </row>
    <row r="22" spans="1:11" ht="15.75" thickBot="1">
      <c r="A22" s="52"/>
      <c r="B22" s="11"/>
      <c r="C22" s="12"/>
      <c r="D22" s="6"/>
      <c r="E22" s="22">
        <v>0</v>
      </c>
      <c r="F22" s="40">
        <v>0</v>
      </c>
      <c r="G22" s="40">
        <v>0</v>
      </c>
      <c r="H22" s="37">
        <v>0</v>
      </c>
      <c r="I22" s="37">
        <v>0</v>
      </c>
      <c r="J22" s="9">
        <f t="shared" ref="J22:J29" si="2">SUM(LARGE(E22:I22,1)+LARGE(E22:I22,2)+LARGE(E22:I22,3))</f>
        <v>0</v>
      </c>
      <c r="K22">
        <f t="shared" si="1"/>
        <v>0</v>
      </c>
    </row>
    <row r="23" spans="1:11" ht="15.75" thickBot="1">
      <c r="A23" s="52"/>
      <c r="B23" s="11"/>
      <c r="C23" s="12"/>
      <c r="D23" s="6"/>
      <c r="E23" s="22">
        <v>0</v>
      </c>
      <c r="F23" s="40">
        <v>0</v>
      </c>
      <c r="G23" s="40">
        <v>0</v>
      </c>
      <c r="H23" s="37">
        <v>0</v>
      </c>
      <c r="I23" s="37">
        <v>0</v>
      </c>
      <c r="J23" s="9">
        <f t="shared" si="2"/>
        <v>0</v>
      </c>
      <c r="K23">
        <f t="shared" si="1"/>
        <v>0</v>
      </c>
    </row>
    <row r="24" spans="1:11" ht="15.75" thickBot="1">
      <c r="A24" s="52"/>
      <c r="B24" s="11"/>
      <c r="C24" s="12"/>
      <c r="D24" s="6"/>
      <c r="E24" s="22">
        <v>0</v>
      </c>
      <c r="F24" s="40">
        <v>0</v>
      </c>
      <c r="G24" s="40">
        <v>0</v>
      </c>
      <c r="H24" s="37">
        <v>0</v>
      </c>
      <c r="I24" s="37">
        <v>0</v>
      </c>
      <c r="J24" s="9">
        <f t="shared" si="2"/>
        <v>0</v>
      </c>
      <c r="K24">
        <f t="shared" si="1"/>
        <v>0</v>
      </c>
    </row>
    <row r="25" spans="1:11" ht="15.75" thickBot="1">
      <c r="A25" s="52"/>
      <c r="B25" s="11"/>
      <c r="C25" s="12"/>
      <c r="D25" s="6"/>
      <c r="E25" s="22">
        <v>0</v>
      </c>
      <c r="F25" s="40">
        <v>0</v>
      </c>
      <c r="G25" s="40">
        <v>0</v>
      </c>
      <c r="H25" s="37">
        <v>0</v>
      </c>
      <c r="I25" s="37">
        <v>0</v>
      </c>
      <c r="J25" s="9">
        <f t="shared" si="2"/>
        <v>0</v>
      </c>
      <c r="K25">
        <f t="shared" si="1"/>
        <v>0</v>
      </c>
    </row>
    <row r="26" spans="1:11" ht="15.75" thickBot="1">
      <c r="A26" s="52"/>
      <c r="B26" s="11"/>
      <c r="C26" s="12"/>
      <c r="D26" s="6"/>
      <c r="E26" s="22">
        <v>0</v>
      </c>
      <c r="F26" s="40">
        <v>0</v>
      </c>
      <c r="G26" s="40">
        <v>0</v>
      </c>
      <c r="H26" s="37">
        <v>0</v>
      </c>
      <c r="I26" s="37">
        <v>0</v>
      </c>
      <c r="J26" s="9">
        <f t="shared" si="2"/>
        <v>0</v>
      </c>
      <c r="K26">
        <f t="shared" si="1"/>
        <v>0</v>
      </c>
    </row>
    <row r="27" spans="1:11" ht="15.75" thickBot="1">
      <c r="A27" s="52"/>
      <c r="B27" s="11"/>
      <c r="C27" s="12"/>
      <c r="D27" s="6"/>
      <c r="E27" s="22">
        <v>0</v>
      </c>
      <c r="F27" s="40">
        <v>0</v>
      </c>
      <c r="G27" s="40">
        <v>0</v>
      </c>
      <c r="H27" s="37">
        <v>0</v>
      </c>
      <c r="I27" s="37">
        <v>0</v>
      </c>
      <c r="J27" s="9">
        <f t="shared" si="2"/>
        <v>0</v>
      </c>
      <c r="K27">
        <f t="shared" si="1"/>
        <v>0</v>
      </c>
    </row>
    <row r="28" spans="1:11" ht="15.75" thickBot="1">
      <c r="A28" s="52"/>
      <c r="B28" s="11"/>
      <c r="C28" s="12"/>
      <c r="D28" s="6"/>
      <c r="E28" s="22">
        <v>0</v>
      </c>
      <c r="F28" s="40">
        <v>0</v>
      </c>
      <c r="G28" s="40">
        <v>0</v>
      </c>
      <c r="H28" s="37">
        <v>0</v>
      </c>
      <c r="I28" s="37">
        <v>0</v>
      </c>
      <c r="J28" s="9">
        <f t="shared" si="2"/>
        <v>0</v>
      </c>
      <c r="K28">
        <f t="shared" si="1"/>
        <v>0</v>
      </c>
    </row>
    <row r="29" spans="1:11" ht="15.75" thickBot="1">
      <c r="A29" s="52"/>
      <c r="B29" s="11"/>
      <c r="C29" s="12"/>
      <c r="D29" s="6"/>
      <c r="E29" s="22">
        <v>0</v>
      </c>
      <c r="F29" s="40">
        <v>0</v>
      </c>
      <c r="G29" s="40">
        <v>0</v>
      </c>
      <c r="H29" s="37">
        <v>0</v>
      </c>
      <c r="I29" s="37">
        <v>0</v>
      </c>
      <c r="J29" s="9">
        <f t="shared" si="2"/>
        <v>0</v>
      </c>
      <c r="K29">
        <f t="shared" si="1"/>
        <v>0</v>
      </c>
    </row>
    <row r="35" spans="3:9">
      <c r="C35" s="6" t="s">
        <v>29</v>
      </c>
      <c r="D35" s="31"/>
      <c r="E35" s="6"/>
      <c r="F35" s="6">
        <f t="shared" ref="F35:I35" si="3">COUNTIF(F2:F33,"&gt;0")</f>
        <v>8</v>
      </c>
      <c r="G35" s="6">
        <f t="shared" si="3"/>
        <v>3</v>
      </c>
      <c r="H35" s="6">
        <f t="shared" si="3"/>
        <v>2</v>
      </c>
      <c r="I35" s="6">
        <f t="shared" si="3"/>
        <v>5</v>
      </c>
    </row>
  </sheetData>
  <sortState ref="B2:J21">
    <sortCondition descending="1" ref="J2:J2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K35" sqref="K35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43227</v>
      </c>
      <c r="F1" s="3">
        <v>43234</v>
      </c>
      <c r="G1" s="19">
        <v>43241</v>
      </c>
      <c r="H1" s="20">
        <v>43248</v>
      </c>
      <c r="I1" s="5"/>
    </row>
    <row r="2" spans="1:10" ht="15.75" customHeight="1" thickBot="1">
      <c r="A2" s="52" t="s">
        <v>48</v>
      </c>
      <c r="B2" s="17">
        <v>13</v>
      </c>
      <c r="C2" s="18" t="s">
        <v>2</v>
      </c>
      <c r="D2" s="6"/>
      <c r="E2" s="22">
        <v>0</v>
      </c>
      <c r="F2" s="8">
        <v>47</v>
      </c>
      <c r="G2" s="10">
        <v>34</v>
      </c>
      <c r="H2" s="21">
        <v>0</v>
      </c>
      <c r="I2" s="9">
        <f t="shared" ref="I2:I29" si="0">SUM(LARGE(E2:H2,1)+LARGE(E2:H2,2)+LARGE(E2:H2,3))</f>
        <v>81</v>
      </c>
      <c r="J2">
        <f t="shared" ref="J2:J29" si="1">SUM(E2:H2)/225</f>
        <v>0.36</v>
      </c>
    </row>
    <row r="3" spans="1:10" ht="15.75" thickBot="1">
      <c r="A3" s="52"/>
      <c r="B3" s="11">
        <v>471</v>
      </c>
      <c r="C3" s="12" t="s">
        <v>32</v>
      </c>
      <c r="D3" s="6"/>
      <c r="E3" s="22">
        <v>0</v>
      </c>
      <c r="F3" s="7">
        <v>41</v>
      </c>
      <c r="G3" s="10">
        <v>30</v>
      </c>
      <c r="H3" s="21">
        <v>0</v>
      </c>
      <c r="I3" s="9">
        <f t="shared" si="0"/>
        <v>71</v>
      </c>
      <c r="J3">
        <f t="shared" si="1"/>
        <v>0.31555555555555553</v>
      </c>
    </row>
    <row r="4" spans="1:10" ht="15.75" thickBot="1">
      <c r="A4" s="52"/>
      <c r="B4" s="11">
        <v>192</v>
      </c>
      <c r="C4" s="12" t="s">
        <v>39</v>
      </c>
      <c r="D4" s="6"/>
      <c r="E4" s="22">
        <v>0</v>
      </c>
      <c r="F4" s="7">
        <v>33</v>
      </c>
      <c r="G4" s="10">
        <v>24</v>
      </c>
      <c r="H4" s="21">
        <v>0</v>
      </c>
      <c r="I4" s="9">
        <f t="shared" si="0"/>
        <v>57</v>
      </c>
      <c r="J4">
        <f t="shared" si="1"/>
        <v>0.25333333333333335</v>
      </c>
    </row>
    <row r="5" spans="1:10" ht="15.75" thickBot="1">
      <c r="A5" s="52"/>
      <c r="B5" s="11">
        <v>150</v>
      </c>
      <c r="C5" s="12" t="s">
        <v>34</v>
      </c>
      <c r="D5" s="6"/>
      <c r="E5" s="22">
        <v>0</v>
      </c>
      <c r="F5" s="7">
        <v>0</v>
      </c>
      <c r="G5" s="41">
        <v>45</v>
      </c>
      <c r="H5" s="21">
        <v>0</v>
      </c>
      <c r="I5" s="9">
        <f t="shared" si="0"/>
        <v>45</v>
      </c>
      <c r="J5">
        <f t="shared" si="1"/>
        <v>0.2</v>
      </c>
    </row>
    <row r="6" spans="1:10" ht="15.75" thickBot="1">
      <c r="A6" s="52"/>
      <c r="B6" s="11">
        <v>100</v>
      </c>
      <c r="C6" s="35" t="s">
        <v>30</v>
      </c>
      <c r="D6" s="6"/>
      <c r="E6" s="22">
        <v>0</v>
      </c>
      <c r="F6" s="7">
        <v>0</v>
      </c>
      <c r="G6" s="10">
        <v>33</v>
      </c>
      <c r="H6" s="21">
        <v>0</v>
      </c>
      <c r="I6" s="9">
        <f t="shared" si="0"/>
        <v>33</v>
      </c>
      <c r="J6">
        <f t="shared" si="1"/>
        <v>0.14666666666666667</v>
      </c>
    </row>
    <row r="7" spans="1:10" ht="15.75" thickBot="1">
      <c r="A7" s="52"/>
      <c r="B7" s="11">
        <v>191</v>
      </c>
      <c r="C7" s="12" t="s">
        <v>33</v>
      </c>
      <c r="D7" s="6"/>
      <c r="E7" s="22">
        <v>0</v>
      </c>
      <c r="F7" s="7">
        <v>0</v>
      </c>
      <c r="G7" s="10">
        <v>24</v>
      </c>
      <c r="H7" s="21">
        <v>0</v>
      </c>
      <c r="I7" s="9">
        <f t="shared" si="0"/>
        <v>24</v>
      </c>
      <c r="J7">
        <f t="shared" si="1"/>
        <v>0.10666666666666667</v>
      </c>
    </row>
    <row r="8" spans="1:10" ht="15.75" thickBot="1">
      <c r="A8" s="52"/>
      <c r="B8" s="26">
        <v>413</v>
      </c>
      <c r="C8" s="27" t="s">
        <v>41</v>
      </c>
      <c r="D8" s="6"/>
      <c r="E8" s="22">
        <v>0</v>
      </c>
      <c r="F8" s="7">
        <v>0</v>
      </c>
      <c r="G8" s="10">
        <v>0</v>
      </c>
      <c r="H8" s="21">
        <v>0</v>
      </c>
      <c r="I8" s="9">
        <f t="shared" si="0"/>
        <v>0</v>
      </c>
      <c r="J8">
        <f t="shared" si="1"/>
        <v>0</v>
      </c>
    </row>
    <row r="9" spans="1:10" ht="15.75" thickBot="1">
      <c r="A9" s="52"/>
      <c r="B9" s="26">
        <v>629</v>
      </c>
      <c r="C9" s="30" t="s">
        <v>63</v>
      </c>
      <c r="D9" s="6"/>
      <c r="E9" s="22">
        <v>0</v>
      </c>
      <c r="F9" s="7">
        <v>0</v>
      </c>
      <c r="G9" s="10">
        <v>0</v>
      </c>
      <c r="H9" s="21">
        <v>0</v>
      </c>
      <c r="I9" s="9">
        <f t="shared" si="0"/>
        <v>0</v>
      </c>
      <c r="J9">
        <f t="shared" si="1"/>
        <v>0</v>
      </c>
    </row>
    <row r="10" spans="1:10" ht="15.75" thickBot="1">
      <c r="A10" s="52"/>
      <c r="B10" s="26">
        <v>163</v>
      </c>
      <c r="C10" s="30" t="s">
        <v>47</v>
      </c>
      <c r="D10" s="6"/>
      <c r="E10" s="22">
        <v>0</v>
      </c>
      <c r="F10" s="7">
        <v>0</v>
      </c>
      <c r="G10" s="10">
        <v>0</v>
      </c>
      <c r="H10" s="21">
        <v>0</v>
      </c>
      <c r="I10" s="9">
        <f t="shared" si="0"/>
        <v>0</v>
      </c>
      <c r="J10">
        <f t="shared" si="1"/>
        <v>0</v>
      </c>
    </row>
    <row r="11" spans="1:10" ht="15.75" thickBot="1">
      <c r="A11" s="52"/>
      <c r="B11" s="26">
        <v>515</v>
      </c>
      <c r="C11" s="30" t="s">
        <v>31</v>
      </c>
      <c r="D11" s="6"/>
      <c r="E11" s="22">
        <v>0</v>
      </c>
      <c r="F11" s="7">
        <v>0</v>
      </c>
      <c r="G11" s="10">
        <v>0</v>
      </c>
      <c r="H11" s="21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26">
        <v>165</v>
      </c>
      <c r="C12" s="30" t="s">
        <v>44</v>
      </c>
      <c r="D12" s="6"/>
      <c r="E12" s="22">
        <v>0</v>
      </c>
      <c r="F12" s="7">
        <v>0</v>
      </c>
      <c r="G12" s="10">
        <v>0</v>
      </c>
      <c r="H12" s="21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>
        <v>121</v>
      </c>
      <c r="C13" s="12" t="s">
        <v>36</v>
      </c>
      <c r="D13" s="6"/>
      <c r="E13" s="22">
        <v>0</v>
      </c>
      <c r="F13" s="7">
        <v>0</v>
      </c>
      <c r="G13" s="10">
        <v>0</v>
      </c>
      <c r="H13" s="21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>
        <v>120</v>
      </c>
      <c r="C14" s="12" t="s">
        <v>37</v>
      </c>
      <c r="D14" s="6"/>
      <c r="E14" s="22">
        <v>0</v>
      </c>
      <c r="F14" s="7">
        <v>0</v>
      </c>
      <c r="G14" s="10">
        <v>0</v>
      </c>
      <c r="H14" s="21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>
        <v>1</v>
      </c>
      <c r="C15" s="12" t="s">
        <v>65</v>
      </c>
      <c r="D15" s="6"/>
      <c r="E15" s="22">
        <v>0</v>
      </c>
      <c r="F15" s="7">
        <v>0</v>
      </c>
      <c r="G15" s="10">
        <v>0</v>
      </c>
      <c r="H15" s="21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>
        <v>555</v>
      </c>
      <c r="C16" s="12" t="s">
        <v>52</v>
      </c>
      <c r="D16" s="6"/>
      <c r="E16" s="22">
        <v>0</v>
      </c>
      <c r="F16" s="7">
        <v>0</v>
      </c>
      <c r="G16" s="10">
        <v>0</v>
      </c>
      <c r="H16" s="21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>
        <v>775</v>
      </c>
      <c r="C17" s="12" t="s">
        <v>71</v>
      </c>
      <c r="D17" s="6"/>
      <c r="E17" s="22">
        <v>0</v>
      </c>
      <c r="F17" s="7">
        <v>0</v>
      </c>
      <c r="G17" s="10">
        <v>0</v>
      </c>
      <c r="H17" s="21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>
        <v>491</v>
      </c>
      <c r="C18" s="12" t="s">
        <v>38</v>
      </c>
      <c r="D18" s="6"/>
      <c r="E18" s="22">
        <v>0</v>
      </c>
      <c r="F18" s="7">
        <v>0</v>
      </c>
      <c r="G18" s="10">
        <v>0</v>
      </c>
      <c r="H18" s="21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>
        <v>107</v>
      </c>
      <c r="C19" s="12" t="s">
        <v>69</v>
      </c>
      <c r="D19" s="6"/>
      <c r="E19" s="22">
        <v>0</v>
      </c>
      <c r="F19" s="7">
        <v>0</v>
      </c>
      <c r="G19" s="10">
        <v>0</v>
      </c>
      <c r="H19" s="21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169</v>
      </c>
      <c r="C20" s="12" t="s">
        <v>54</v>
      </c>
      <c r="D20" s="6"/>
      <c r="E20" s="22">
        <v>0</v>
      </c>
      <c r="F20" s="7">
        <v>0</v>
      </c>
      <c r="G20" s="10">
        <v>0</v>
      </c>
      <c r="H20" s="21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911</v>
      </c>
      <c r="C21" s="12" t="s">
        <v>70</v>
      </c>
      <c r="D21" s="6"/>
      <c r="E21" s="22">
        <v>0</v>
      </c>
      <c r="F21" s="7">
        <v>0</v>
      </c>
      <c r="G21" s="10">
        <v>0</v>
      </c>
      <c r="H21" s="21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909</v>
      </c>
      <c r="C22" s="12" t="s">
        <v>68</v>
      </c>
      <c r="D22" s="6"/>
      <c r="E22" s="22">
        <v>0</v>
      </c>
      <c r="F22" s="7">
        <v>0</v>
      </c>
      <c r="G22" s="10">
        <v>0</v>
      </c>
      <c r="H22" s="21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/>
      <c r="C23" s="12"/>
      <c r="D23" s="6"/>
      <c r="E23" s="22">
        <v>0</v>
      </c>
      <c r="F23" s="7">
        <v>0</v>
      </c>
      <c r="G23" s="10">
        <v>0</v>
      </c>
      <c r="H23" s="21">
        <v>0</v>
      </c>
      <c r="I23" s="9">
        <f t="shared" si="0"/>
        <v>0</v>
      </c>
      <c r="J23">
        <f t="shared" si="1"/>
        <v>0</v>
      </c>
    </row>
    <row r="24" spans="1:10" ht="15.75" thickBot="1">
      <c r="A24" s="52"/>
      <c r="B24" s="11"/>
      <c r="C24" s="12"/>
      <c r="D24" s="6"/>
      <c r="E24" s="22">
        <v>0</v>
      </c>
      <c r="F24" s="7">
        <v>0</v>
      </c>
      <c r="G24" s="10">
        <v>0</v>
      </c>
      <c r="H24" s="21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/>
      <c r="C25" s="12"/>
      <c r="D25" s="6"/>
      <c r="E25" s="22">
        <v>0</v>
      </c>
      <c r="F25" s="7">
        <v>0</v>
      </c>
      <c r="G25" s="10">
        <v>0</v>
      </c>
      <c r="H25" s="21">
        <v>0</v>
      </c>
      <c r="I25" s="9">
        <f t="shared" si="0"/>
        <v>0</v>
      </c>
      <c r="J25">
        <f t="shared" si="1"/>
        <v>0</v>
      </c>
    </row>
    <row r="26" spans="1:10" ht="15.75" thickBot="1">
      <c r="A26" s="52"/>
      <c r="B26" s="11"/>
      <c r="C26" s="12"/>
      <c r="D26" s="6"/>
      <c r="E26" s="22">
        <v>0</v>
      </c>
      <c r="F26" s="7">
        <v>0</v>
      </c>
      <c r="G26" s="10">
        <v>0</v>
      </c>
      <c r="H26" s="21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/>
      <c r="C27" s="12"/>
      <c r="D27" s="6"/>
      <c r="E27" s="22">
        <v>0</v>
      </c>
      <c r="F27" s="7">
        <v>0</v>
      </c>
      <c r="G27" s="10">
        <v>0</v>
      </c>
      <c r="H27" s="21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/>
      <c r="C28" s="12"/>
      <c r="D28" s="6"/>
      <c r="E28" s="22">
        <v>0</v>
      </c>
      <c r="F28" s="7">
        <v>0</v>
      </c>
      <c r="G28" s="10">
        <v>0</v>
      </c>
      <c r="H28" s="21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/>
      <c r="C29" s="12"/>
      <c r="D29" s="6"/>
      <c r="E29" s="22">
        <v>0</v>
      </c>
      <c r="F29" s="7">
        <v>0</v>
      </c>
      <c r="G29" s="10">
        <v>0</v>
      </c>
      <c r="H29" s="21">
        <v>0</v>
      </c>
      <c r="I29" s="9">
        <f t="shared" si="0"/>
        <v>0</v>
      </c>
      <c r="J29">
        <f t="shared" si="1"/>
        <v>0</v>
      </c>
    </row>
    <row r="35" spans="3:7">
      <c r="C35" s="6" t="s">
        <v>29</v>
      </c>
      <c r="D35" s="31"/>
      <c r="E35" s="6"/>
      <c r="F35" s="6">
        <f t="shared" ref="F35:G35" si="2">COUNTIF(F2:F33,"&gt;0")</f>
        <v>3</v>
      </c>
      <c r="G35" s="6">
        <f t="shared" si="2"/>
        <v>6</v>
      </c>
    </row>
  </sheetData>
  <sortState ref="B2:I29">
    <sortCondition descending="1" ref="I2:I29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L35" sqref="L35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43255</v>
      </c>
      <c r="F1" s="3">
        <v>43262</v>
      </c>
      <c r="G1" s="3">
        <v>43269</v>
      </c>
      <c r="H1" s="4">
        <v>43276</v>
      </c>
      <c r="I1" s="5"/>
    </row>
    <row r="2" spans="1:10" ht="15.75" customHeight="1" thickBot="1">
      <c r="A2" s="52" t="s">
        <v>48</v>
      </c>
      <c r="B2" s="17">
        <v>471</v>
      </c>
      <c r="C2" s="18" t="s">
        <v>32</v>
      </c>
      <c r="D2" s="16"/>
      <c r="E2" s="8">
        <v>44</v>
      </c>
      <c r="F2" s="8">
        <v>45</v>
      </c>
      <c r="G2" s="8">
        <v>42</v>
      </c>
      <c r="H2" s="41">
        <v>45</v>
      </c>
      <c r="I2" s="9">
        <f t="shared" ref="I2:I8" si="0">SUM(LARGE(E2:H2,1)+LARGE(E2:H2,2)+LARGE(E2:H2,3))</f>
        <v>134</v>
      </c>
      <c r="J2">
        <f t="shared" ref="J2:J29" si="1">SUM(E2:H2)/180</f>
        <v>0.97777777777777775</v>
      </c>
    </row>
    <row r="3" spans="1:10" ht="15.75" thickBot="1">
      <c r="A3" s="52"/>
      <c r="B3" s="11">
        <v>13</v>
      </c>
      <c r="C3" s="12" t="s">
        <v>2</v>
      </c>
      <c r="D3" s="6"/>
      <c r="E3" s="7">
        <v>27</v>
      </c>
      <c r="F3" s="7">
        <v>33</v>
      </c>
      <c r="G3" s="7">
        <v>42</v>
      </c>
      <c r="H3" s="10">
        <v>37</v>
      </c>
      <c r="I3" s="9">
        <f t="shared" si="0"/>
        <v>112</v>
      </c>
      <c r="J3">
        <f t="shared" si="1"/>
        <v>0.77222222222222225</v>
      </c>
    </row>
    <row r="4" spans="1:10" ht="15.75" thickBot="1">
      <c r="A4" s="52"/>
      <c r="B4" s="11">
        <v>150</v>
      </c>
      <c r="C4" s="12" t="s">
        <v>34</v>
      </c>
      <c r="D4" s="6"/>
      <c r="E4" s="7">
        <v>23</v>
      </c>
      <c r="F4" s="7">
        <v>37</v>
      </c>
      <c r="G4" s="7">
        <v>0</v>
      </c>
      <c r="H4" s="10">
        <v>39</v>
      </c>
      <c r="I4" s="9">
        <f t="shared" si="0"/>
        <v>99</v>
      </c>
      <c r="J4">
        <f t="shared" si="1"/>
        <v>0.55000000000000004</v>
      </c>
    </row>
    <row r="5" spans="1:10" ht="15.75" thickBot="1">
      <c r="A5" s="52"/>
      <c r="B5" s="11">
        <v>192</v>
      </c>
      <c r="C5" s="12" t="s">
        <v>39</v>
      </c>
      <c r="D5" s="6"/>
      <c r="E5" s="7">
        <v>28</v>
      </c>
      <c r="F5" s="7">
        <v>27</v>
      </c>
      <c r="G5" s="7">
        <v>37</v>
      </c>
      <c r="H5" s="10">
        <v>0</v>
      </c>
      <c r="I5" s="9">
        <f t="shared" si="0"/>
        <v>92</v>
      </c>
      <c r="J5">
        <f t="shared" si="1"/>
        <v>0.51111111111111107</v>
      </c>
    </row>
    <row r="6" spans="1:10" ht="15.75" thickBot="1">
      <c r="A6" s="52"/>
      <c r="B6" s="11">
        <v>121</v>
      </c>
      <c r="C6" s="35" t="s">
        <v>36</v>
      </c>
      <c r="D6" s="6"/>
      <c r="E6" s="7">
        <v>37</v>
      </c>
      <c r="F6" s="7">
        <v>0</v>
      </c>
      <c r="G6" s="7">
        <v>0</v>
      </c>
      <c r="H6" s="10">
        <v>0</v>
      </c>
      <c r="I6" s="9">
        <f t="shared" si="0"/>
        <v>37</v>
      </c>
      <c r="J6">
        <f t="shared" si="1"/>
        <v>0.20555555555555555</v>
      </c>
    </row>
    <row r="7" spans="1:10" ht="15.75" thickBot="1">
      <c r="A7" s="52"/>
      <c r="B7" s="11">
        <v>107</v>
      </c>
      <c r="C7" s="12" t="s">
        <v>69</v>
      </c>
      <c r="D7" s="6"/>
      <c r="E7" s="7">
        <v>31</v>
      </c>
      <c r="F7" s="7">
        <v>0</v>
      </c>
      <c r="G7" s="7">
        <v>0</v>
      </c>
      <c r="H7" s="10">
        <v>0</v>
      </c>
      <c r="I7" s="9">
        <f t="shared" si="0"/>
        <v>31</v>
      </c>
      <c r="J7">
        <f t="shared" si="1"/>
        <v>0.17222222222222222</v>
      </c>
    </row>
    <row r="8" spans="1:10" ht="15.75" thickBot="1">
      <c r="A8" s="52"/>
      <c r="B8" s="26">
        <v>413</v>
      </c>
      <c r="C8" s="27" t="s">
        <v>41</v>
      </c>
      <c r="D8" s="6"/>
      <c r="E8" s="7">
        <v>0</v>
      </c>
      <c r="F8" s="7">
        <v>28</v>
      </c>
      <c r="G8" s="7">
        <v>0</v>
      </c>
      <c r="H8" s="10">
        <v>0</v>
      </c>
      <c r="I8" s="9">
        <f t="shared" si="0"/>
        <v>28</v>
      </c>
      <c r="J8">
        <f t="shared" si="1"/>
        <v>0.15555555555555556</v>
      </c>
    </row>
    <row r="9" spans="1:10" ht="15.75" thickBot="1">
      <c r="A9" s="52"/>
      <c r="B9" s="26">
        <v>100</v>
      </c>
      <c r="C9" s="30" t="s">
        <v>30</v>
      </c>
      <c r="D9" s="6"/>
      <c r="E9" s="7">
        <v>0</v>
      </c>
      <c r="F9" s="7">
        <v>0</v>
      </c>
      <c r="G9" s="7">
        <v>0</v>
      </c>
      <c r="H9" s="10">
        <v>0</v>
      </c>
      <c r="I9" s="9">
        <f t="shared" ref="I9:I10" si="2">SUM(LARGE(E9:H9,1)+LARGE(E9:H9,2)+LARGE(E9:H9,3))</f>
        <v>0</v>
      </c>
      <c r="J9">
        <f t="shared" si="1"/>
        <v>0</v>
      </c>
    </row>
    <row r="10" spans="1:10" ht="15.75" thickBot="1">
      <c r="A10" s="52"/>
      <c r="B10" s="26">
        <v>191</v>
      </c>
      <c r="C10" s="30" t="s">
        <v>33</v>
      </c>
      <c r="D10" s="6"/>
      <c r="E10" s="7">
        <v>0</v>
      </c>
      <c r="F10" s="7">
        <v>0</v>
      </c>
      <c r="G10" s="7">
        <v>0</v>
      </c>
      <c r="H10" s="10">
        <v>0</v>
      </c>
      <c r="I10" s="9">
        <f t="shared" si="2"/>
        <v>0</v>
      </c>
      <c r="J10">
        <f t="shared" si="1"/>
        <v>0</v>
      </c>
    </row>
    <row r="11" spans="1:10" ht="15.75" thickBot="1">
      <c r="A11" s="52"/>
      <c r="B11" s="26">
        <v>629</v>
      </c>
      <c r="C11" s="30" t="s">
        <v>63</v>
      </c>
      <c r="D11" s="6"/>
      <c r="E11" s="7">
        <v>0</v>
      </c>
      <c r="F11" s="7">
        <v>0</v>
      </c>
      <c r="G11" s="7">
        <v>0</v>
      </c>
      <c r="H11" s="10">
        <v>0</v>
      </c>
      <c r="I11" s="9">
        <f t="shared" ref="I11:I22" si="3">SUM(LARGE(E11:H11,1)+LARGE(E11:H11,2)+LARGE(E11:H11,3))</f>
        <v>0</v>
      </c>
      <c r="J11">
        <f t="shared" si="1"/>
        <v>0</v>
      </c>
    </row>
    <row r="12" spans="1:10" ht="15.75" thickBot="1">
      <c r="A12" s="52"/>
      <c r="B12" s="26">
        <v>163</v>
      </c>
      <c r="C12" s="30" t="s">
        <v>47</v>
      </c>
      <c r="D12" s="6"/>
      <c r="E12" s="7">
        <v>0</v>
      </c>
      <c r="F12" s="7">
        <v>0</v>
      </c>
      <c r="G12" s="7">
        <v>0</v>
      </c>
      <c r="H12" s="10">
        <v>0</v>
      </c>
      <c r="I12" s="9">
        <f t="shared" si="3"/>
        <v>0</v>
      </c>
      <c r="J12">
        <f t="shared" si="1"/>
        <v>0</v>
      </c>
    </row>
    <row r="13" spans="1:10" ht="15.75" thickBot="1">
      <c r="A13" s="52"/>
      <c r="B13" s="11">
        <v>515</v>
      </c>
      <c r="C13" s="12" t="s">
        <v>31</v>
      </c>
      <c r="D13" s="6"/>
      <c r="E13" s="7">
        <v>0</v>
      </c>
      <c r="F13" s="7">
        <v>0</v>
      </c>
      <c r="G13" s="7">
        <v>0</v>
      </c>
      <c r="H13" s="10">
        <v>0</v>
      </c>
      <c r="I13" s="9">
        <f t="shared" si="3"/>
        <v>0</v>
      </c>
      <c r="J13">
        <f t="shared" si="1"/>
        <v>0</v>
      </c>
    </row>
    <row r="14" spans="1:10" ht="15.75" thickBot="1">
      <c r="A14" s="52"/>
      <c r="B14" s="11">
        <v>165</v>
      </c>
      <c r="C14" s="12" t="s">
        <v>44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3"/>
        <v>0</v>
      </c>
      <c r="J14">
        <f t="shared" si="1"/>
        <v>0</v>
      </c>
    </row>
    <row r="15" spans="1:10" ht="15.75" thickBot="1">
      <c r="A15" s="52"/>
      <c r="B15" s="11">
        <v>120</v>
      </c>
      <c r="C15" s="12" t="s">
        <v>37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3"/>
        <v>0</v>
      </c>
      <c r="J15">
        <f t="shared" si="1"/>
        <v>0</v>
      </c>
    </row>
    <row r="16" spans="1:10" ht="15.75" thickBot="1">
      <c r="A16" s="52"/>
      <c r="B16" s="11">
        <v>1</v>
      </c>
      <c r="C16" s="12" t="s">
        <v>65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3"/>
        <v>0</v>
      </c>
      <c r="J16">
        <f t="shared" si="1"/>
        <v>0</v>
      </c>
    </row>
    <row r="17" spans="1:10" ht="15.75" thickBot="1">
      <c r="A17" s="52"/>
      <c r="B17" s="11">
        <v>555</v>
      </c>
      <c r="C17" s="12" t="s">
        <v>52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3"/>
        <v>0</v>
      </c>
      <c r="J17">
        <f t="shared" si="1"/>
        <v>0</v>
      </c>
    </row>
    <row r="18" spans="1:10" ht="15.75" thickBot="1">
      <c r="A18" s="52"/>
      <c r="B18" s="11">
        <v>775</v>
      </c>
      <c r="C18" s="12" t="s">
        <v>71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3"/>
        <v>0</v>
      </c>
      <c r="J18">
        <f t="shared" si="1"/>
        <v>0</v>
      </c>
    </row>
    <row r="19" spans="1:10" ht="15.75" thickBot="1">
      <c r="A19" s="52"/>
      <c r="B19" s="11">
        <v>491</v>
      </c>
      <c r="C19" s="12" t="s">
        <v>38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3"/>
        <v>0</v>
      </c>
      <c r="J19">
        <f t="shared" si="1"/>
        <v>0</v>
      </c>
    </row>
    <row r="20" spans="1:10" ht="15.75" thickBot="1">
      <c r="A20" s="52"/>
      <c r="B20" s="11">
        <v>169</v>
      </c>
      <c r="C20" s="12" t="s">
        <v>54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3"/>
        <v>0</v>
      </c>
      <c r="J20">
        <f t="shared" si="1"/>
        <v>0</v>
      </c>
    </row>
    <row r="21" spans="1:10" ht="15.75" thickBot="1">
      <c r="A21" s="52"/>
      <c r="B21" s="11">
        <v>911</v>
      </c>
      <c r="C21" s="12" t="s">
        <v>70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3"/>
        <v>0</v>
      </c>
      <c r="J21">
        <f t="shared" si="1"/>
        <v>0</v>
      </c>
    </row>
    <row r="22" spans="1:10" ht="15.75" thickBot="1">
      <c r="A22" s="52"/>
      <c r="B22" s="11">
        <v>909</v>
      </c>
      <c r="C22" s="12" t="s">
        <v>68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3"/>
        <v>0</v>
      </c>
      <c r="J22">
        <f t="shared" si="1"/>
        <v>0</v>
      </c>
    </row>
    <row r="23" spans="1:10" ht="15.75" thickBot="1">
      <c r="A23" s="52"/>
      <c r="B23" s="11"/>
      <c r="C23" s="12"/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ref="I23:I29" si="4">SUM(LARGE(E23:H23,1)+LARGE(E23:H23,2)+LARGE(E23:H23,3))</f>
        <v>0</v>
      </c>
      <c r="J23">
        <f t="shared" si="1"/>
        <v>0</v>
      </c>
    </row>
    <row r="24" spans="1:10" ht="15.75" thickBot="1">
      <c r="A24" s="52"/>
      <c r="B24" s="11"/>
      <c r="C24" s="12"/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4"/>
        <v>0</v>
      </c>
      <c r="J24">
        <f t="shared" si="1"/>
        <v>0</v>
      </c>
    </row>
    <row r="25" spans="1:10" ht="15.75" thickBot="1">
      <c r="A25" s="52"/>
      <c r="B25" s="11"/>
      <c r="C25" s="12"/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4"/>
        <v>0</v>
      </c>
      <c r="J25">
        <f t="shared" si="1"/>
        <v>0</v>
      </c>
    </row>
    <row r="26" spans="1:10" ht="15.75" thickBot="1">
      <c r="A26" s="52"/>
      <c r="B26" s="11"/>
      <c r="C26" s="12"/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4"/>
        <v>0</v>
      </c>
      <c r="J26">
        <f t="shared" si="1"/>
        <v>0</v>
      </c>
    </row>
    <row r="27" spans="1:10" ht="15.75" thickBot="1">
      <c r="A27" s="52"/>
      <c r="B27" s="11"/>
      <c r="C27" s="12"/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4"/>
        <v>0</v>
      </c>
      <c r="J27">
        <f t="shared" si="1"/>
        <v>0</v>
      </c>
    </row>
    <row r="28" spans="1:10" ht="15.75" thickBot="1">
      <c r="A28" s="52"/>
      <c r="B28" s="11"/>
      <c r="C28" s="12"/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4"/>
        <v>0</v>
      </c>
      <c r="J28">
        <f t="shared" si="1"/>
        <v>0</v>
      </c>
    </row>
    <row r="29" spans="1:10" ht="15.75" thickBot="1">
      <c r="A29" s="52"/>
      <c r="B29" s="11"/>
      <c r="C29" s="12"/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4"/>
        <v>0</v>
      </c>
      <c r="J29">
        <f t="shared" si="1"/>
        <v>0</v>
      </c>
    </row>
    <row r="35" spans="3:8">
      <c r="C35" s="6" t="s">
        <v>29</v>
      </c>
      <c r="D35" s="31"/>
      <c r="E35" s="6">
        <f>COUNTIF(E2:E33,"&gt;0")</f>
        <v>6</v>
      </c>
      <c r="F35" s="6">
        <f t="shared" ref="F35:H35" si="5">COUNTIF(F2:F33,"&gt;0")</f>
        <v>5</v>
      </c>
      <c r="G35" s="6">
        <f t="shared" si="5"/>
        <v>3</v>
      </c>
      <c r="H35" s="6">
        <f t="shared" si="5"/>
        <v>3</v>
      </c>
    </row>
  </sheetData>
  <sortState ref="B2:I8">
    <sortCondition descending="1" ref="I2:I8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topLeftCell="A7" workbookViewId="0">
      <selection activeCell="M37" sqref="M37"/>
    </sheetView>
  </sheetViews>
  <sheetFormatPr defaultRowHeight="1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9.140625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43283</v>
      </c>
      <c r="F1" s="3">
        <v>43290</v>
      </c>
      <c r="G1" s="3">
        <v>43297</v>
      </c>
      <c r="H1" s="3">
        <v>43304</v>
      </c>
      <c r="I1" s="4">
        <v>43311</v>
      </c>
      <c r="J1" s="5"/>
    </row>
    <row r="2" spans="1:11" ht="15.75" customHeight="1" thickBot="1">
      <c r="A2" s="52" t="s">
        <v>56</v>
      </c>
      <c r="B2" s="17">
        <v>413</v>
      </c>
      <c r="C2" s="45" t="s">
        <v>41</v>
      </c>
      <c r="D2" s="34"/>
      <c r="E2" s="8">
        <v>45</v>
      </c>
      <c r="F2" s="7">
        <v>0</v>
      </c>
      <c r="G2" s="7">
        <v>41</v>
      </c>
      <c r="H2" s="10">
        <v>0</v>
      </c>
      <c r="I2" s="10">
        <v>34</v>
      </c>
      <c r="J2" s="9">
        <f t="shared" ref="J2:J31" si="0">SUM(LARGE(E2:I2,1)+LARGE(E2:I2,2)+LARGE(E2:I2,3))</f>
        <v>120</v>
      </c>
      <c r="K2">
        <f>SUM(E2:I2)/225</f>
        <v>0.53333333333333333</v>
      </c>
    </row>
    <row r="3" spans="1:11" ht="15.75" thickBot="1">
      <c r="A3" s="52"/>
      <c r="B3" s="11">
        <v>471</v>
      </c>
      <c r="C3" s="12" t="s">
        <v>32</v>
      </c>
      <c r="D3" s="6"/>
      <c r="E3" s="7">
        <v>38</v>
      </c>
      <c r="F3" s="7">
        <v>22</v>
      </c>
      <c r="G3" s="8">
        <v>40</v>
      </c>
      <c r="H3" s="10">
        <v>28</v>
      </c>
      <c r="I3" s="10">
        <v>35</v>
      </c>
      <c r="J3" s="9">
        <f t="shared" si="0"/>
        <v>113</v>
      </c>
      <c r="K3">
        <f t="shared" ref="K3:K31" si="1">SUM(E3:I3)/225</f>
        <v>0.72444444444444445</v>
      </c>
    </row>
    <row r="4" spans="1:11" ht="15.75" thickBot="1">
      <c r="A4" s="52"/>
      <c r="B4" s="11">
        <v>150</v>
      </c>
      <c r="C4" s="12" t="s">
        <v>34</v>
      </c>
      <c r="D4" s="6"/>
      <c r="E4" s="7">
        <v>29</v>
      </c>
      <c r="F4" s="7">
        <v>40</v>
      </c>
      <c r="G4" s="7">
        <v>25</v>
      </c>
      <c r="H4" s="41">
        <v>39</v>
      </c>
      <c r="I4" s="10">
        <v>0</v>
      </c>
      <c r="J4" s="9">
        <f t="shared" si="0"/>
        <v>108</v>
      </c>
      <c r="K4">
        <f t="shared" si="1"/>
        <v>0.59111111111111114</v>
      </c>
    </row>
    <row r="5" spans="1:11" ht="15.75" thickBot="1">
      <c r="A5" s="52"/>
      <c r="B5" s="11">
        <v>13</v>
      </c>
      <c r="C5" s="12" t="s">
        <v>2</v>
      </c>
      <c r="D5" s="6"/>
      <c r="E5" s="7">
        <v>29</v>
      </c>
      <c r="F5" s="7">
        <v>33</v>
      </c>
      <c r="G5" s="7">
        <v>32</v>
      </c>
      <c r="H5" s="10">
        <v>14</v>
      </c>
      <c r="I5" s="10">
        <v>37</v>
      </c>
      <c r="J5" s="9">
        <f t="shared" si="0"/>
        <v>102</v>
      </c>
      <c r="K5">
        <f t="shared" si="1"/>
        <v>0.64444444444444449</v>
      </c>
    </row>
    <row r="6" spans="1:11" ht="15.75" thickBot="1">
      <c r="A6" s="52"/>
      <c r="B6" s="11">
        <v>192</v>
      </c>
      <c r="C6" s="35" t="s">
        <v>39</v>
      </c>
      <c r="D6" s="6"/>
      <c r="E6" s="7">
        <v>14</v>
      </c>
      <c r="F6" s="7">
        <v>28</v>
      </c>
      <c r="G6" s="7">
        <v>0</v>
      </c>
      <c r="H6" s="10">
        <v>25</v>
      </c>
      <c r="I6" s="41">
        <v>34</v>
      </c>
      <c r="J6" s="9">
        <f t="shared" si="0"/>
        <v>87</v>
      </c>
      <c r="K6">
        <f t="shared" si="1"/>
        <v>0.44888888888888889</v>
      </c>
    </row>
    <row r="7" spans="1:11" ht="15.75" thickBot="1">
      <c r="A7" s="52"/>
      <c r="B7" s="11">
        <v>121</v>
      </c>
      <c r="C7" s="12" t="s">
        <v>36</v>
      </c>
      <c r="D7" s="6"/>
      <c r="E7" s="7">
        <v>33</v>
      </c>
      <c r="F7" s="8">
        <v>47</v>
      </c>
      <c r="G7" s="7">
        <v>0</v>
      </c>
      <c r="H7" s="10">
        <v>0</v>
      </c>
      <c r="I7" s="10">
        <v>0</v>
      </c>
      <c r="J7" s="9">
        <f t="shared" si="0"/>
        <v>80</v>
      </c>
      <c r="K7">
        <f t="shared" si="1"/>
        <v>0.35555555555555557</v>
      </c>
    </row>
    <row r="8" spans="1:11" ht="15.75" thickBot="1">
      <c r="A8" s="52"/>
      <c r="B8" s="26">
        <v>629</v>
      </c>
      <c r="C8" s="30" t="s">
        <v>63</v>
      </c>
      <c r="D8" s="6"/>
      <c r="E8" s="7">
        <v>18</v>
      </c>
      <c r="F8" s="7">
        <v>0</v>
      </c>
      <c r="G8" s="7">
        <v>0</v>
      </c>
      <c r="H8" s="10">
        <v>36</v>
      </c>
      <c r="I8" s="10">
        <v>0</v>
      </c>
      <c r="J8" s="9">
        <f t="shared" si="0"/>
        <v>54</v>
      </c>
      <c r="K8">
        <f t="shared" si="1"/>
        <v>0.24</v>
      </c>
    </row>
    <row r="9" spans="1:11" ht="15.75" thickBot="1">
      <c r="A9" s="52"/>
      <c r="B9" s="26">
        <v>211</v>
      </c>
      <c r="C9" s="30" t="s">
        <v>75</v>
      </c>
      <c r="D9" s="6"/>
      <c r="E9" s="7">
        <v>0</v>
      </c>
      <c r="F9" s="7">
        <v>0</v>
      </c>
      <c r="G9" s="7">
        <v>0</v>
      </c>
      <c r="H9" s="10">
        <v>18</v>
      </c>
      <c r="I9" s="10">
        <v>31</v>
      </c>
      <c r="J9" s="9">
        <f t="shared" si="0"/>
        <v>49</v>
      </c>
      <c r="K9">
        <f t="shared" si="1"/>
        <v>0.21777777777777776</v>
      </c>
    </row>
    <row r="10" spans="1:11" ht="15.75" thickBot="1">
      <c r="A10" s="52"/>
      <c r="B10" s="26">
        <v>89</v>
      </c>
      <c r="C10" s="30" t="s">
        <v>73</v>
      </c>
      <c r="D10" s="6"/>
      <c r="E10" s="7">
        <v>0</v>
      </c>
      <c r="F10" s="7">
        <v>0</v>
      </c>
      <c r="G10" s="7">
        <v>21</v>
      </c>
      <c r="H10" s="10">
        <v>26</v>
      </c>
      <c r="I10" s="10">
        <v>0</v>
      </c>
      <c r="J10" s="9">
        <f t="shared" si="0"/>
        <v>47</v>
      </c>
      <c r="K10">
        <f t="shared" si="1"/>
        <v>0.2088888888888889</v>
      </c>
    </row>
    <row r="11" spans="1:11" ht="15.75" thickBot="1">
      <c r="A11" s="52"/>
      <c r="B11" s="26">
        <v>775</v>
      </c>
      <c r="C11" s="30" t="s">
        <v>71</v>
      </c>
      <c r="D11" s="6"/>
      <c r="E11" s="7">
        <v>0</v>
      </c>
      <c r="F11" s="7">
        <v>0</v>
      </c>
      <c r="G11" s="7">
        <v>0</v>
      </c>
      <c r="H11" s="10">
        <v>34</v>
      </c>
      <c r="I11" s="10">
        <v>0</v>
      </c>
      <c r="J11" s="9">
        <f t="shared" si="0"/>
        <v>34</v>
      </c>
      <c r="K11">
        <f t="shared" si="1"/>
        <v>0.15111111111111111</v>
      </c>
    </row>
    <row r="12" spans="1:11" ht="15.75" thickBot="1">
      <c r="A12" s="52"/>
      <c r="B12" s="26">
        <v>515</v>
      </c>
      <c r="C12" s="30" t="s">
        <v>31</v>
      </c>
      <c r="D12" s="6"/>
      <c r="E12" s="7">
        <v>27</v>
      </c>
      <c r="F12" s="7">
        <v>0</v>
      </c>
      <c r="G12" s="7">
        <v>0</v>
      </c>
      <c r="H12" s="10">
        <v>0</v>
      </c>
      <c r="I12" s="10">
        <v>0</v>
      </c>
      <c r="J12" s="9">
        <f t="shared" si="0"/>
        <v>27</v>
      </c>
      <c r="K12">
        <f t="shared" si="1"/>
        <v>0.12</v>
      </c>
    </row>
    <row r="13" spans="1:11" ht="15.75" thickBot="1">
      <c r="A13" s="52"/>
      <c r="B13" s="11">
        <v>1000</v>
      </c>
      <c r="C13" s="12" t="s">
        <v>74</v>
      </c>
      <c r="D13" s="6"/>
      <c r="E13" s="7">
        <v>0</v>
      </c>
      <c r="F13" s="7">
        <v>0</v>
      </c>
      <c r="G13" s="7">
        <v>24</v>
      </c>
      <c r="H13" s="10">
        <v>0</v>
      </c>
      <c r="I13" s="10">
        <v>0</v>
      </c>
      <c r="J13" s="9">
        <f t="shared" si="0"/>
        <v>24</v>
      </c>
      <c r="K13">
        <f t="shared" si="1"/>
        <v>0.10666666666666667</v>
      </c>
    </row>
    <row r="14" spans="1:11" ht="15.75" thickBot="1">
      <c r="A14" s="52"/>
      <c r="B14" s="11">
        <v>120</v>
      </c>
      <c r="C14" s="12" t="s">
        <v>37</v>
      </c>
      <c r="D14" s="6"/>
      <c r="E14" s="7">
        <v>0</v>
      </c>
      <c r="F14" s="7">
        <v>0</v>
      </c>
      <c r="G14" s="7">
        <v>23</v>
      </c>
      <c r="H14" s="10">
        <v>0</v>
      </c>
      <c r="I14" s="10">
        <v>0</v>
      </c>
      <c r="J14" s="9">
        <f t="shared" si="0"/>
        <v>23</v>
      </c>
      <c r="K14">
        <f t="shared" si="1"/>
        <v>0.10222222222222223</v>
      </c>
    </row>
    <row r="15" spans="1:11" ht="15.75" thickBot="1">
      <c r="A15" s="52"/>
      <c r="B15" s="11">
        <v>292</v>
      </c>
      <c r="C15" s="12" t="s">
        <v>77</v>
      </c>
      <c r="D15" s="6"/>
      <c r="E15" s="7">
        <v>0</v>
      </c>
      <c r="F15" s="7">
        <v>0</v>
      </c>
      <c r="G15" s="7">
        <v>0</v>
      </c>
      <c r="H15" s="10">
        <v>0</v>
      </c>
      <c r="I15" s="10">
        <v>23</v>
      </c>
      <c r="J15" s="9">
        <f t="shared" si="0"/>
        <v>23</v>
      </c>
      <c r="K15">
        <f t="shared" si="1"/>
        <v>0.10222222222222223</v>
      </c>
    </row>
    <row r="16" spans="1:11" ht="15.75" thickBot="1">
      <c r="A16" s="52"/>
      <c r="B16" s="11">
        <v>238</v>
      </c>
      <c r="C16" s="12" t="s">
        <v>76</v>
      </c>
      <c r="D16" s="6"/>
      <c r="E16" s="7">
        <v>0</v>
      </c>
      <c r="F16" s="7">
        <v>0</v>
      </c>
      <c r="G16" s="7">
        <v>0</v>
      </c>
      <c r="H16" s="10">
        <v>22</v>
      </c>
      <c r="I16" s="10">
        <v>0</v>
      </c>
      <c r="J16" s="9">
        <f t="shared" si="0"/>
        <v>22</v>
      </c>
      <c r="K16">
        <f t="shared" si="1"/>
        <v>9.7777777777777783E-2</v>
      </c>
    </row>
    <row r="17" spans="1:11" ht="15.75" thickBot="1">
      <c r="A17" s="52"/>
      <c r="B17" s="11">
        <v>53</v>
      </c>
      <c r="C17" s="12" t="s">
        <v>50</v>
      </c>
      <c r="D17" s="6"/>
      <c r="E17" s="7">
        <v>21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21</v>
      </c>
      <c r="K17">
        <f t="shared" si="1"/>
        <v>9.3333333333333338E-2</v>
      </c>
    </row>
    <row r="18" spans="1:11" ht="15.75" thickBot="1">
      <c r="A18" s="52"/>
      <c r="B18" s="11">
        <v>107</v>
      </c>
      <c r="C18" s="12" t="s">
        <v>69</v>
      </c>
      <c r="D18" s="6"/>
      <c r="E18" s="7">
        <v>17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17</v>
      </c>
      <c r="K18">
        <f t="shared" si="1"/>
        <v>7.5555555555555556E-2</v>
      </c>
    </row>
    <row r="19" spans="1:11" ht="15.75" thickBot="1">
      <c r="A19" s="52"/>
      <c r="B19" s="11">
        <v>14</v>
      </c>
      <c r="C19" s="12" t="s">
        <v>72</v>
      </c>
      <c r="D19" s="6"/>
      <c r="E19" s="7">
        <v>14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14</v>
      </c>
      <c r="K19">
        <f t="shared" si="1"/>
        <v>6.222222222222222E-2</v>
      </c>
    </row>
    <row r="20" spans="1:11" ht="15.75" thickBot="1">
      <c r="A20" s="52"/>
      <c r="B20" s="11">
        <v>261</v>
      </c>
      <c r="C20" s="12" t="s">
        <v>46</v>
      </c>
      <c r="D20" s="6"/>
      <c r="E20" s="7">
        <v>13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13</v>
      </c>
      <c r="K20">
        <f t="shared" si="1"/>
        <v>5.7777777777777775E-2</v>
      </c>
    </row>
    <row r="21" spans="1:11" ht="15.75" thickBot="1">
      <c r="A21" s="52"/>
      <c r="B21" s="11">
        <v>5</v>
      </c>
      <c r="C21" s="12" t="s">
        <v>45</v>
      </c>
      <c r="D21" s="6"/>
      <c r="E21" s="7">
        <v>12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12</v>
      </c>
      <c r="K21">
        <f t="shared" si="1"/>
        <v>5.3333333333333337E-2</v>
      </c>
    </row>
    <row r="22" spans="1:11" ht="15.75" thickBot="1">
      <c r="A22" s="52"/>
      <c r="B22" s="11">
        <v>100</v>
      </c>
      <c r="C22" s="12" t="s">
        <v>30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52"/>
      <c r="B23" s="11">
        <v>191</v>
      </c>
      <c r="C23" s="12" t="s">
        <v>33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52"/>
      <c r="B24" s="11">
        <v>163</v>
      </c>
      <c r="C24" s="12" t="s">
        <v>47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52"/>
      <c r="B25" s="11">
        <v>165</v>
      </c>
      <c r="C25" s="12" t="s">
        <v>44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52"/>
      <c r="B26" s="11">
        <v>1</v>
      </c>
      <c r="C26" s="35" t="s">
        <v>65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52"/>
      <c r="B27" s="11">
        <v>555</v>
      </c>
      <c r="C27" s="35" t="s">
        <v>52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52"/>
      <c r="B28" s="11">
        <v>491</v>
      </c>
      <c r="C28" s="35" t="s">
        <v>38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52"/>
      <c r="B29" s="11">
        <v>169</v>
      </c>
      <c r="C29" s="35" t="s">
        <v>54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0" spans="1:11" ht="15.75" thickBot="1">
      <c r="A30" s="52"/>
      <c r="B30" s="11">
        <v>911</v>
      </c>
      <c r="C30" s="35" t="s">
        <v>70</v>
      </c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  <c r="K30">
        <f t="shared" si="1"/>
        <v>0</v>
      </c>
    </row>
    <row r="31" spans="1:11" ht="15.75" thickBot="1">
      <c r="A31" s="52"/>
      <c r="B31" s="11">
        <v>909</v>
      </c>
      <c r="C31" s="35" t="s">
        <v>68</v>
      </c>
      <c r="D31" s="6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  <c r="K31">
        <f t="shared" si="1"/>
        <v>0</v>
      </c>
    </row>
    <row r="37" spans="3:9">
      <c r="C37" s="6" t="s">
        <v>29</v>
      </c>
      <c r="D37" s="31"/>
      <c r="E37" s="6">
        <f>COUNTIF(E2:E35,"&gt;0")</f>
        <v>13</v>
      </c>
      <c r="F37" s="6">
        <f t="shared" ref="F37:I37" si="2">COUNTIF(F2:F35,"&gt;0")</f>
        <v>5</v>
      </c>
      <c r="G37" s="6">
        <f t="shared" si="2"/>
        <v>7</v>
      </c>
      <c r="H37" s="6">
        <f t="shared" si="2"/>
        <v>9</v>
      </c>
      <c r="I37" s="6">
        <f t="shared" si="2"/>
        <v>6</v>
      </c>
    </row>
  </sheetData>
  <sortState ref="B2:J31">
    <sortCondition descending="1" ref="J2:J31"/>
  </sortState>
  <mergeCells count="1">
    <mergeCell ref="A2:A31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L35" sqref="L35"/>
    </sheetView>
  </sheetViews>
  <sheetFormatPr defaultRowHeight="15"/>
  <cols>
    <col min="3" max="3" width="23.85546875" customWidth="1"/>
    <col min="4" max="4" width="8.425781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43318</v>
      </c>
      <c r="F1" s="3">
        <v>43325</v>
      </c>
      <c r="G1" s="19">
        <v>43332</v>
      </c>
      <c r="H1" s="20">
        <v>43339</v>
      </c>
      <c r="I1" s="5"/>
    </row>
    <row r="2" spans="1:10" ht="15.75" customHeight="1" thickBot="1">
      <c r="A2" s="52" t="s">
        <v>48</v>
      </c>
      <c r="B2" s="17">
        <v>121</v>
      </c>
      <c r="C2" s="18" t="s">
        <v>36</v>
      </c>
      <c r="D2" s="6"/>
      <c r="E2" s="7">
        <v>32</v>
      </c>
      <c r="F2" s="8">
        <v>44</v>
      </c>
      <c r="G2" s="10">
        <v>31</v>
      </c>
      <c r="H2" s="21">
        <v>0</v>
      </c>
      <c r="I2" s="9">
        <f t="shared" ref="I2:I31" si="0">SUM(LARGE(E2:H2,1)+LARGE(E2:H2,2)+LARGE(E2:H2,3))</f>
        <v>107</v>
      </c>
      <c r="J2">
        <f t="shared" ref="J2:J20" si="1">SUM(E2:H2)/180</f>
        <v>0.59444444444444444</v>
      </c>
    </row>
    <row r="3" spans="1:10" ht="15.75" thickBot="1">
      <c r="A3" s="52"/>
      <c r="B3" s="11">
        <v>150</v>
      </c>
      <c r="C3" s="12" t="s">
        <v>34</v>
      </c>
      <c r="D3" s="6"/>
      <c r="E3" s="7">
        <v>36</v>
      </c>
      <c r="F3" s="7">
        <v>34</v>
      </c>
      <c r="G3" s="10">
        <v>26</v>
      </c>
      <c r="H3" s="21">
        <v>0</v>
      </c>
      <c r="I3" s="9">
        <f t="shared" si="0"/>
        <v>96</v>
      </c>
      <c r="J3">
        <f t="shared" si="1"/>
        <v>0.53333333333333333</v>
      </c>
    </row>
    <row r="4" spans="1:10" ht="15.75" thickBot="1">
      <c r="A4" s="52"/>
      <c r="B4" s="11">
        <v>13</v>
      </c>
      <c r="C4" s="12" t="s">
        <v>2</v>
      </c>
      <c r="D4" s="6"/>
      <c r="E4" s="7">
        <v>24</v>
      </c>
      <c r="F4" s="7">
        <v>38</v>
      </c>
      <c r="G4" s="10">
        <v>19</v>
      </c>
      <c r="H4" s="21">
        <v>0</v>
      </c>
      <c r="I4" s="9">
        <f t="shared" si="0"/>
        <v>81</v>
      </c>
      <c r="J4">
        <f t="shared" si="1"/>
        <v>0.45</v>
      </c>
    </row>
    <row r="5" spans="1:10" ht="15.75" thickBot="1">
      <c r="A5" s="52"/>
      <c r="B5" s="11">
        <v>471</v>
      </c>
      <c r="C5" s="12" t="s">
        <v>32</v>
      </c>
      <c r="D5" s="6"/>
      <c r="E5" s="8">
        <v>43</v>
      </c>
      <c r="F5" s="7">
        <v>0</v>
      </c>
      <c r="G5" s="10">
        <v>32</v>
      </c>
      <c r="H5" s="21">
        <v>0</v>
      </c>
      <c r="I5" s="9">
        <f t="shared" si="0"/>
        <v>75</v>
      </c>
      <c r="J5">
        <f t="shared" si="1"/>
        <v>0.41666666666666669</v>
      </c>
    </row>
    <row r="6" spans="1:10" ht="15.75" thickBot="1">
      <c r="A6" s="52"/>
      <c r="B6" s="11">
        <v>629</v>
      </c>
      <c r="C6" s="35" t="s">
        <v>63</v>
      </c>
      <c r="D6" s="6"/>
      <c r="E6" s="7">
        <v>37</v>
      </c>
      <c r="F6" s="7">
        <v>36</v>
      </c>
      <c r="G6" s="10">
        <v>0</v>
      </c>
      <c r="H6" s="21">
        <v>0</v>
      </c>
      <c r="I6" s="9">
        <f t="shared" si="0"/>
        <v>73</v>
      </c>
      <c r="J6">
        <f t="shared" si="1"/>
        <v>0.40555555555555556</v>
      </c>
    </row>
    <row r="7" spans="1:10" ht="15.75" thickBot="1">
      <c r="A7" s="52"/>
      <c r="B7" s="11">
        <v>413</v>
      </c>
      <c r="C7" s="29" t="s">
        <v>41</v>
      </c>
      <c r="D7" s="6"/>
      <c r="E7" s="7">
        <v>0</v>
      </c>
      <c r="F7" s="7">
        <v>0</v>
      </c>
      <c r="G7" s="41">
        <v>45</v>
      </c>
      <c r="H7" s="21">
        <v>0</v>
      </c>
      <c r="I7" s="9">
        <f t="shared" si="0"/>
        <v>45</v>
      </c>
      <c r="J7">
        <f t="shared" si="1"/>
        <v>0.25</v>
      </c>
    </row>
    <row r="8" spans="1:10" ht="15.75" thickBot="1">
      <c r="A8" s="52"/>
      <c r="B8" s="26">
        <v>1</v>
      </c>
      <c r="C8" s="30" t="s">
        <v>65</v>
      </c>
      <c r="D8" s="6"/>
      <c r="E8" s="7">
        <v>0</v>
      </c>
      <c r="F8" s="7">
        <v>0</v>
      </c>
      <c r="G8" s="10">
        <v>31</v>
      </c>
      <c r="H8" s="21">
        <v>0</v>
      </c>
      <c r="I8" s="9">
        <f t="shared" si="0"/>
        <v>31</v>
      </c>
      <c r="J8">
        <f t="shared" si="1"/>
        <v>0.17222222222222222</v>
      </c>
    </row>
    <row r="9" spans="1:10" ht="15.75" thickBot="1">
      <c r="A9" s="52"/>
      <c r="B9" s="26">
        <v>555</v>
      </c>
      <c r="C9" s="30" t="s">
        <v>52</v>
      </c>
      <c r="D9" s="6"/>
      <c r="E9" s="7">
        <v>0</v>
      </c>
      <c r="F9" s="7">
        <v>0</v>
      </c>
      <c r="G9" s="10">
        <v>24</v>
      </c>
      <c r="H9" s="21">
        <v>0</v>
      </c>
      <c r="I9" s="9">
        <f t="shared" si="0"/>
        <v>24</v>
      </c>
      <c r="J9">
        <f t="shared" si="1"/>
        <v>0.13333333333333333</v>
      </c>
    </row>
    <row r="10" spans="1:10" ht="15.75" thickBot="1">
      <c r="A10" s="52"/>
      <c r="B10" s="26">
        <v>192</v>
      </c>
      <c r="C10" s="30" t="s">
        <v>39</v>
      </c>
      <c r="D10" s="6"/>
      <c r="E10" s="7">
        <v>22</v>
      </c>
      <c r="F10" s="7">
        <v>0</v>
      </c>
      <c r="G10" s="10">
        <v>0</v>
      </c>
      <c r="H10" s="21">
        <v>0</v>
      </c>
      <c r="I10" s="9">
        <f t="shared" si="0"/>
        <v>22</v>
      </c>
      <c r="J10">
        <f t="shared" si="1"/>
        <v>0.12222222222222222</v>
      </c>
    </row>
    <row r="11" spans="1:10" ht="15.75" thickBot="1">
      <c r="A11" s="52"/>
      <c r="B11" s="26">
        <v>211</v>
      </c>
      <c r="C11" s="30" t="s">
        <v>75</v>
      </c>
      <c r="D11" s="6"/>
      <c r="E11" s="7">
        <v>0</v>
      </c>
      <c r="F11" s="7">
        <v>0</v>
      </c>
      <c r="G11" s="10">
        <v>0</v>
      </c>
      <c r="H11" s="21">
        <v>0</v>
      </c>
      <c r="I11" s="9">
        <f t="shared" si="0"/>
        <v>0</v>
      </c>
      <c r="J11">
        <f t="shared" si="1"/>
        <v>0</v>
      </c>
    </row>
    <row r="12" spans="1:10" ht="15.75" thickBot="1">
      <c r="A12" s="52"/>
      <c r="B12" s="26">
        <v>89</v>
      </c>
      <c r="C12" s="30" t="s">
        <v>73</v>
      </c>
      <c r="D12" s="6"/>
      <c r="E12" s="7">
        <v>0</v>
      </c>
      <c r="F12" s="7">
        <v>0</v>
      </c>
      <c r="G12" s="10">
        <v>0</v>
      </c>
      <c r="H12" s="21">
        <v>0</v>
      </c>
      <c r="I12" s="9">
        <f t="shared" si="0"/>
        <v>0</v>
      </c>
      <c r="J12">
        <f t="shared" si="1"/>
        <v>0</v>
      </c>
    </row>
    <row r="13" spans="1:10" ht="15.75" thickBot="1">
      <c r="A13" s="52"/>
      <c r="B13" s="11">
        <v>775</v>
      </c>
      <c r="C13" s="12" t="s">
        <v>71</v>
      </c>
      <c r="D13" s="6"/>
      <c r="E13" s="7">
        <v>0</v>
      </c>
      <c r="F13" s="7">
        <v>0</v>
      </c>
      <c r="G13" s="10">
        <v>0</v>
      </c>
      <c r="H13" s="21">
        <v>0</v>
      </c>
      <c r="I13" s="9">
        <f t="shared" si="0"/>
        <v>0</v>
      </c>
      <c r="J13">
        <f t="shared" si="1"/>
        <v>0</v>
      </c>
    </row>
    <row r="14" spans="1:10" ht="15.75" thickBot="1">
      <c r="A14" s="52"/>
      <c r="B14" s="11">
        <v>515</v>
      </c>
      <c r="C14" s="12" t="s">
        <v>31</v>
      </c>
      <c r="D14" s="6"/>
      <c r="E14" s="7">
        <v>0</v>
      </c>
      <c r="F14" s="7">
        <v>0</v>
      </c>
      <c r="G14" s="10">
        <v>0</v>
      </c>
      <c r="H14" s="21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>
        <v>1000</v>
      </c>
      <c r="C15" s="12" t="s">
        <v>74</v>
      </c>
      <c r="D15" s="6"/>
      <c r="E15" s="7">
        <v>0</v>
      </c>
      <c r="F15" s="7">
        <v>0</v>
      </c>
      <c r="G15" s="10">
        <v>0</v>
      </c>
      <c r="H15" s="21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>
        <v>120</v>
      </c>
      <c r="C16" s="12" t="s">
        <v>37</v>
      </c>
      <c r="D16" s="6"/>
      <c r="E16" s="7">
        <v>0</v>
      </c>
      <c r="F16" s="7">
        <v>0</v>
      </c>
      <c r="G16" s="10">
        <v>0</v>
      </c>
      <c r="H16" s="21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>
        <v>292</v>
      </c>
      <c r="C17" s="12" t="s">
        <v>77</v>
      </c>
      <c r="D17" s="6"/>
      <c r="E17" s="7">
        <v>0</v>
      </c>
      <c r="F17" s="7">
        <v>0</v>
      </c>
      <c r="G17" s="10">
        <v>0</v>
      </c>
      <c r="H17" s="21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>
        <v>238</v>
      </c>
      <c r="C18" s="12" t="s">
        <v>76</v>
      </c>
      <c r="D18" s="6"/>
      <c r="E18" s="7">
        <v>0</v>
      </c>
      <c r="F18" s="7">
        <v>0</v>
      </c>
      <c r="G18" s="10">
        <v>0</v>
      </c>
      <c r="H18" s="21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>
        <v>53</v>
      </c>
      <c r="C19" s="12" t="s">
        <v>50</v>
      </c>
      <c r="D19" s="6"/>
      <c r="E19" s="7">
        <v>0</v>
      </c>
      <c r="F19" s="7">
        <v>0</v>
      </c>
      <c r="G19" s="10">
        <v>0</v>
      </c>
      <c r="H19" s="21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107</v>
      </c>
      <c r="C20" s="12" t="s">
        <v>69</v>
      </c>
      <c r="D20" s="6"/>
      <c r="E20" s="7">
        <v>0</v>
      </c>
      <c r="F20" s="7">
        <v>0</v>
      </c>
      <c r="G20" s="10">
        <v>0</v>
      </c>
      <c r="H20" s="21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14</v>
      </c>
      <c r="C21" s="12" t="s">
        <v>72</v>
      </c>
      <c r="D21" s="6"/>
      <c r="E21" s="7">
        <v>0</v>
      </c>
      <c r="F21" s="7">
        <v>0</v>
      </c>
      <c r="G21" s="10">
        <v>0</v>
      </c>
      <c r="H21" s="21">
        <v>0</v>
      </c>
      <c r="I21" s="9">
        <f t="shared" si="0"/>
        <v>0</v>
      </c>
      <c r="J21">
        <f t="shared" ref="J21:J29" si="2">SUM(E21:H21)/180</f>
        <v>0</v>
      </c>
    </row>
    <row r="22" spans="1:10" ht="15.75" thickBot="1">
      <c r="A22" s="52"/>
      <c r="B22" s="11">
        <v>261</v>
      </c>
      <c r="C22" s="12" t="s">
        <v>46</v>
      </c>
      <c r="D22" s="6"/>
      <c r="E22" s="7">
        <v>0</v>
      </c>
      <c r="F22" s="7">
        <v>0</v>
      </c>
      <c r="G22" s="10">
        <v>0</v>
      </c>
      <c r="H22" s="21">
        <v>0</v>
      </c>
      <c r="I22" s="9">
        <f t="shared" si="0"/>
        <v>0</v>
      </c>
      <c r="J22">
        <f t="shared" si="2"/>
        <v>0</v>
      </c>
    </row>
    <row r="23" spans="1:10" ht="15.75" thickBot="1">
      <c r="A23" s="52"/>
      <c r="B23" s="11">
        <v>5</v>
      </c>
      <c r="C23" s="12" t="s">
        <v>45</v>
      </c>
      <c r="D23" s="6"/>
      <c r="E23" s="7">
        <v>0</v>
      </c>
      <c r="F23" s="7">
        <v>0</v>
      </c>
      <c r="G23" s="10">
        <v>0</v>
      </c>
      <c r="H23" s="21">
        <v>0</v>
      </c>
      <c r="I23" s="9">
        <f t="shared" si="0"/>
        <v>0</v>
      </c>
      <c r="J23">
        <f t="shared" si="2"/>
        <v>0</v>
      </c>
    </row>
    <row r="24" spans="1:10" ht="15.75" thickBot="1">
      <c r="A24" s="52"/>
      <c r="B24" s="11">
        <v>100</v>
      </c>
      <c r="C24" s="12" t="s">
        <v>30</v>
      </c>
      <c r="D24" s="6"/>
      <c r="E24" s="7">
        <v>0</v>
      </c>
      <c r="F24" s="7">
        <v>0</v>
      </c>
      <c r="G24" s="10">
        <v>0</v>
      </c>
      <c r="H24" s="21">
        <v>0</v>
      </c>
      <c r="I24" s="9">
        <f t="shared" si="0"/>
        <v>0</v>
      </c>
      <c r="J24">
        <f t="shared" si="2"/>
        <v>0</v>
      </c>
    </row>
    <row r="25" spans="1:10" ht="15.75" thickBot="1">
      <c r="A25" s="52"/>
      <c r="B25" s="11">
        <v>191</v>
      </c>
      <c r="C25" s="12" t="s">
        <v>33</v>
      </c>
      <c r="D25" s="6"/>
      <c r="E25" s="7">
        <v>0</v>
      </c>
      <c r="F25" s="7">
        <v>0</v>
      </c>
      <c r="G25" s="10">
        <v>0</v>
      </c>
      <c r="H25" s="21">
        <v>0</v>
      </c>
      <c r="I25" s="9">
        <f t="shared" si="0"/>
        <v>0</v>
      </c>
      <c r="J25">
        <f t="shared" si="2"/>
        <v>0</v>
      </c>
    </row>
    <row r="26" spans="1:10" ht="15.75" thickBot="1">
      <c r="A26" s="52"/>
      <c r="B26" s="11">
        <v>163</v>
      </c>
      <c r="C26" s="35" t="s">
        <v>47</v>
      </c>
      <c r="D26" s="6"/>
      <c r="E26" s="7">
        <v>0</v>
      </c>
      <c r="F26" s="7">
        <v>0</v>
      </c>
      <c r="G26" s="10">
        <v>0</v>
      </c>
      <c r="H26" s="21">
        <v>0</v>
      </c>
      <c r="I26" s="9">
        <f t="shared" si="0"/>
        <v>0</v>
      </c>
      <c r="J26">
        <f t="shared" si="2"/>
        <v>0</v>
      </c>
    </row>
    <row r="27" spans="1:10" ht="15.75" thickBot="1">
      <c r="A27" s="52"/>
      <c r="B27" s="11">
        <v>165</v>
      </c>
      <c r="C27" s="35" t="s">
        <v>44</v>
      </c>
      <c r="D27" s="6"/>
      <c r="E27" s="7">
        <v>0</v>
      </c>
      <c r="F27" s="7">
        <v>0</v>
      </c>
      <c r="G27" s="10">
        <v>0</v>
      </c>
      <c r="H27" s="21">
        <v>0</v>
      </c>
      <c r="I27" s="9">
        <f t="shared" si="0"/>
        <v>0</v>
      </c>
      <c r="J27">
        <f t="shared" si="2"/>
        <v>0</v>
      </c>
    </row>
    <row r="28" spans="1:10" ht="15.75" thickBot="1">
      <c r="A28" s="52"/>
      <c r="B28" s="11">
        <v>491</v>
      </c>
      <c r="C28" s="35" t="s">
        <v>38</v>
      </c>
      <c r="D28" s="6"/>
      <c r="E28" s="7">
        <v>0</v>
      </c>
      <c r="F28" s="7">
        <v>0</v>
      </c>
      <c r="G28" s="10">
        <v>0</v>
      </c>
      <c r="H28" s="21">
        <v>0</v>
      </c>
      <c r="I28" s="9">
        <f t="shared" si="0"/>
        <v>0</v>
      </c>
      <c r="J28">
        <f t="shared" si="2"/>
        <v>0</v>
      </c>
    </row>
    <row r="29" spans="1:10" ht="15.75" thickBot="1">
      <c r="A29" s="52"/>
      <c r="B29" s="11">
        <v>169</v>
      </c>
      <c r="C29" s="35" t="s">
        <v>54</v>
      </c>
      <c r="D29" s="6"/>
      <c r="E29" s="7">
        <v>0</v>
      </c>
      <c r="F29" s="7">
        <v>0</v>
      </c>
      <c r="G29" s="10">
        <v>0</v>
      </c>
      <c r="H29" s="21">
        <v>0</v>
      </c>
      <c r="I29" s="9">
        <f t="shared" si="0"/>
        <v>0</v>
      </c>
      <c r="J29">
        <f t="shared" si="2"/>
        <v>0</v>
      </c>
    </row>
    <row r="30" spans="1:10" ht="15.75" thickBot="1">
      <c r="B30" s="11">
        <v>911</v>
      </c>
      <c r="C30" s="35" t="s">
        <v>70</v>
      </c>
      <c r="E30" s="7">
        <v>0</v>
      </c>
      <c r="F30" s="7">
        <v>0</v>
      </c>
      <c r="G30" s="10">
        <v>0</v>
      </c>
      <c r="H30" s="21">
        <v>0</v>
      </c>
      <c r="I30" s="9">
        <f t="shared" si="0"/>
        <v>0</v>
      </c>
    </row>
    <row r="31" spans="1:10" ht="15.75" thickBot="1">
      <c r="B31" s="11">
        <v>909</v>
      </c>
      <c r="C31" s="35" t="s">
        <v>68</v>
      </c>
      <c r="E31" s="7">
        <v>0</v>
      </c>
      <c r="F31" s="7">
        <v>0</v>
      </c>
      <c r="G31" s="10">
        <v>0</v>
      </c>
      <c r="H31" s="21">
        <v>0</v>
      </c>
      <c r="I31" s="9">
        <f t="shared" si="0"/>
        <v>0</v>
      </c>
    </row>
    <row r="35" spans="3:7">
      <c r="C35" s="6" t="s">
        <v>29</v>
      </c>
      <c r="D35" s="31"/>
      <c r="E35" s="6">
        <f>COUNTIF(E2:E33,"&gt;0")</f>
        <v>6</v>
      </c>
      <c r="F35" s="6">
        <f t="shared" ref="F35:G35" si="3">COUNTIF(F2:F33,"&gt;0")</f>
        <v>4</v>
      </c>
      <c r="G35" s="6">
        <f t="shared" si="3"/>
        <v>7</v>
      </c>
    </row>
  </sheetData>
  <sortState ref="B2:I31">
    <sortCondition descending="1" ref="I2:I31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7"/>
  <sheetViews>
    <sheetView topLeftCell="A10" workbookViewId="0">
      <selection activeCell="L37" sqref="L37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43346</v>
      </c>
      <c r="F1" s="3">
        <v>43353</v>
      </c>
      <c r="G1" s="3">
        <v>43360</v>
      </c>
      <c r="H1" s="4">
        <v>43367</v>
      </c>
      <c r="I1" s="5"/>
    </row>
    <row r="2" spans="1:10" ht="15.75" customHeight="1" thickBot="1">
      <c r="A2" s="52" t="s">
        <v>48</v>
      </c>
      <c r="B2" s="17">
        <v>471</v>
      </c>
      <c r="C2" s="18" t="s">
        <v>32</v>
      </c>
      <c r="D2" s="16"/>
      <c r="E2" s="8">
        <v>39</v>
      </c>
      <c r="F2" s="8">
        <v>45</v>
      </c>
      <c r="G2" s="7">
        <v>40</v>
      </c>
      <c r="H2" s="10">
        <v>31</v>
      </c>
      <c r="I2" s="9">
        <f t="shared" ref="I2:I33" si="0">SUM(LARGE(E2:H2,1)+LARGE(E2:H2,2)+LARGE(E2:H2,3))</f>
        <v>124</v>
      </c>
      <c r="J2">
        <f t="shared" ref="J2:J31" si="1">SUM(E2:H2)/180</f>
        <v>0.86111111111111116</v>
      </c>
    </row>
    <row r="3" spans="1:10" ht="15.75" thickBot="1">
      <c r="A3" s="52"/>
      <c r="B3" s="11">
        <v>1</v>
      </c>
      <c r="C3" s="12" t="s">
        <v>65</v>
      </c>
      <c r="D3" s="6"/>
      <c r="E3" s="7">
        <v>42</v>
      </c>
      <c r="F3" s="7">
        <v>32</v>
      </c>
      <c r="G3" s="7">
        <v>37</v>
      </c>
      <c r="H3" s="10">
        <v>0</v>
      </c>
      <c r="I3" s="9">
        <f t="shared" si="0"/>
        <v>111</v>
      </c>
      <c r="J3">
        <f t="shared" si="1"/>
        <v>0.6166666666666667</v>
      </c>
    </row>
    <row r="4" spans="1:10" ht="15.75" thickBot="1">
      <c r="A4" s="52"/>
      <c r="B4" s="11">
        <v>555</v>
      </c>
      <c r="C4" s="12" t="s">
        <v>52</v>
      </c>
      <c r="D4" s="6"/>
      <c r="E4" s="7">
        <v>30</v>
      </c>
      <c r="F4" s="7">
        <v>38</v>
      </c>
      <c r="G4" s="7">
        <v>24</v>
      </c>
      <c r="H4" s="10">
        <v>16</v>
      </c>
      <c r="I4" s="9">
        <f t="shared" si="0"/>
        <v>92</v>
      </c>
      <c r="J4">
        <f t="shared" si="1"/>
        <v>0.6</v>
      </c>
    </row>
    <row r="5" spans="1:10" ht="15.75" thickBot="1">
      <c r="A5" s="52"/>
      <c r="B5" s="11">
        <v>150</v>
      </c>
      <c r="C5" s="12" t="s">
        <v>34</v>
      </c>
      <c r="D5" s="6"/>
      <c r="E5" s="7">
        <v>0</v>
      </c>
      <c r="F5" s="7">
        <v>27</v>
      </c>
      <c r="G5" s="7">
        <v>21</v>
      </c>
      <c r="H5" s="41">
        <v>41</v>
      </c>
      <c r="I5" s="9">
        <f t="shared" si="0"/>
        <v>89</v>
      </c>
      <c r="J5">
        <f t="shared" si="1"/>
        <v>0.49444444444444446</v>
      </c>
    </row>
    <row r="6" spans="1:10" ht="15.75" thickBot="1">
      <c r="A6" s="52"/>
      <c r="B6" s="11">
        <v>121</v>
      </c>
      <c r="C6" s="35" t="s">
        <v>36</v>
      </c>
      <c r="D6" s="6"/>
      <c r="E6" s="7">
        <v>0</v>
      </c>
      <c r="F6" s="7">
        <v>0</v>
      </c>
      <c r="G6" s="7">
        <v>18</v>
      </c>
      <c r="H6" s="10">
        <v>40</v>
      </c>
      <c r="I6" s="9">
        <f t="shared" si="0"/>
        <v>58</v>
      </c>
      <c r="J6">
        <f t="shared" si="1"/>
        <v>0.32222222222222224</v>
      </c>
    </row>
    <row r="7" spans="1:10" ht="15.75" thickBot="1">
      <c r="A7" s="52"/>
      <c r="B7" s="11">
        <v>192</v>
      </c>
      <c r="C7" s="12" t="s">
        <v>39</v>
      </c>
      <c r="D7" s="6"/>
      <c r="E7" s="7">
        <v>24</v>
      </c>
      <c r="F7" s="7">
        <v>0</v>
      </c>
      <c r="G7" s="7">
        <v>0</v>
      </c>
      <c r="H7" s="10">
        <v>19</v>
      </c>
      <c r="I7" s="9">
        <f t="shared" si="0"/>
        <v>43</v>
      </c>
      <c r="J7">
        <f t="shared" si="1"/>
        <v>0.2388888888888889</v>
      </c>
    </row>
    <row r="8" spans="1:10" ht="15.75" thickBot="1">
      <c r="A8" s="52"/>
      <c r="B8" s="26">
        <v>13</v>
      </c>
      <c r="C8" s="30" t="s">
        <v>2</v>
      </c>
      <c r="D8" s="6"/>
      <c r="E8" s="7">
        <v>24</v>
      </c>
      <c r="F8" s="7">
        <v>0</v>
      </c>
      <c r="G8" s="7">
        <v>18</v>
      </c>
      <c r="H8" s="10">
        <v>0</v>
      </c>
      <c r="I8" s="9">
        <f t="shared" si="0"/>
        <v>42</v>
      </c>
      <c r="J8">
        <f t="shared" si="1"/>
        <v>0.23333333333333334</v>
      </c>
    </row>
    <row r="9" spans="1:10" ht="15.75" thickBot="1">
      <c r="A9" s="52"/>
      <c r="B9" s="26">
        <v>413</v>
      </c>
      <c r="C9" s="27" t="s">
        <v>41</v>
      </c>
      <c r="D9" s="6"/>
      <c r="E9" s="7">
        <v>0</v>
      </c>
      <c r="F9" s="7">
        <v>0</v>
      </c>
      <c r="G9" s="8">
        <v>38</v>
      </c>
      <c r="H9" s="10">
        <v>0</v>
      </c>
      <c r="I9" s="9">
        <f t="shared" si="0"/>
        <v>38</v>
      </c>
      <c r="J9">
        <f t="shared" si="1"/>
        <v>0.21111111111111111</v>
      </c>
    </row>
    <row r="10" spans="1:10" ht="15.75" thickBot="1">
      <c r="A10" s="52"/>
      <c r="B10" s="26">
        <v>491</v>
      </c>
      <c r="C10" s="30" t="s">
        <v>38</v>
      </c>
      <c r="D10" s="6"/>
      <c r="E10" s="7">
        <v>0</v>
      </c>
      <c r="F10" s="7">
        <v>0</v>
      </c>
      <c r="G10" s="7">
        <v>28</v>
      </c>
      <c r="H10" s="10">
        <v>0</v>
      </c>
      <c r="I10" s="9">
        <f t="shared" si="0"/>
        <v>28</v>
      </c>
      <c r="J10">
        <f t="shared" si="1"/>
        <v>0.15555555555555556</v>
      </c>
    </row>
    <row r="11" spans="1:10" ht="15.75" thickBot="1">
      <c r="A11" s="52"/>
      <c r="B11" s="26">
        <v>629</v>
      </c>
      <c r="C11" s="30" t="s">
        <v>63</v>
      </c>
      <c r="D11" s="6"/>
      <c r="E11" s="7">
        <v>27</v>
      </c>
      <c r="F11" s="7">
        <v>0</v>
      </c>
      <c r="G11" s="7">
        <v>0</v>
      </c>
      <c r="H11" s="10">
        <v>0</v>
      </c>
      <c r="I11" s="9">
        <f t="shared" si="0"/>
        <v>27</v>
      </c>
      <c r="J11">
        <f t="shared" si="1"/>
        <v>0.15</v>
      </c>
    </row>
    <row r="12" spans="1:10" ht="15.75" thickBot="1">
      <c r="A12" s="52"/>
      <c r="B12" s="26">
        <v>144</v>
      </c>
      <c r="C12" s="30" t="s">
        <v>66</v>
      </c>
      <c r="D12" s="6"/>
      <c r="E12" s="7">
        <v>0</v>
      </c>
      <c r="F12" s="7">
        <v>0</v>
      </c>
      <c r="G12" s="7">
        <v>0</v>
      </c>
      <c r="H12" s="10">
        <v>25</v>
      </c>
      <c r="I12" s="9">
        <f t="shared" si="0"/>
        <v>25</v>
      </c>
      <c r="J12">
        <f t="shared" si="1"/>
        <v>0.1388888888888889</v>
      </c>
    </row>
    <row r="13" spans="1:10" ht="15.75" thickBot="1">
      <c r="A13" s="52"/>
      <c r="B13" s="11">
        <v>89</v>
      </c>
      <c r="C13" s="12" t="s">
        <v>73</v>
      </c>
      <c r="D13" s="6"/>
      <c r="E13" s="7">
        <v>0</v>
      </c>
      <c r="F13" s="7">
        <v>0</v>
      </c>
      <c r="G13" s="7">
        <v>0</v>
      </c>
      <c r="H13" s="10">
        <v>24</v>
      </c>
      <c r="I13" s="9">
        <f t="shared" si="0"/>
        <v>24</v>
      </c>
      <c r="J13">
        <f t="shared" si="1"/>
        <v>0.13333333333333333</v>
      </c>
    </row>
    <row r="14" spans="1:10" ht="15.75" thickBot="1">
      <c r="A14" s="52"/>
      <c r="B14" s="11">
        <v>291</v>
      </c>
      <c r="C14" s="12" t="s">
        <v>79</v>
      </c>
      <c r="D14" s="6"/>
      <c r="E14" s="7">
        <v>0</v>
      </c>
      <c r="F14" s="7">
        <v>0</v>
      </c>
      <c r="G14" s="7">
        <v>0</v>
      </c>
      <c r="H14" s="10">
        <v>24</v>
      </c>
      <c r="I14" s="9">
        <f t="shared" si="0"/>
        <v>24</v>
      </c>
      <c r="J14">
        <f t="shared" si="1"/>
        <v>0.13333333333333333</v>
      </c>
    </row>
    <row r="15" spans="1:10" ht="15.75" thickBot="1">
      <c r="A15" s="52"/>
      <c r="B15" s="11">
        <v>515</v>
      </c>
      <c r="C15" s="12" t="s">
        <v>31</v>
      </c>
      <c r="D15" s="6"/>
      <c r="E15" s="7">
        <v>0</v>
      </c>
      <c r="F15" s="7">
        <v>22</v>
      </c>
      <c r="G15" s="7">
        <v>0</v>
      </c>
      <c r="H15" s="10">
        <v>0</v>
      </c>
      <c r="I15" s="9">
        <f t="shared" si="0"/>
        <v>22</v>
      </c>
      <c r="J15">
        <f t="shared" si="1"/>
        <v>0.12222222222222222</v>
      </c>
    </row>
    <row r="16" spans="1:10" ht="15.75" thickBot="1">
      <c r="A16" s="52"/>
      <c r="B16" s="11">
        <v>442</v>
      </c>
      <c r="C16" s="12" t="s">
        <v>64</v>
      </c>
      <c r="E16" s="7">
        <v>0</v>
      </c>
      <c r="F16" s="7">
        <v>22</v>
      </c>
      <c r="G16" s="7">
        <v>0</v>
      </c>
      <c r="H16" s="10">
        <v>0</v>
      </c>
      <c r="I16" s="9">
        <f t="shared" si="0"/>
        <v>22</v>
      </c>
      <c r="J16">
        <f t="shared" si="1"/>
        <v>0.12222222222222222</v>
      </c>
    </row>
    <row r="17" spans="1:10" ht="15.75" thickBot="1">
      <c r="A17" s="52"/>
      <c r="B17" s="11">
        <v>151</v>
      </c>
      <c r="C17" s="12" t="s">
        <v>78</v>
      </c>
      <c r="E17" s="7">
        <v>0</v>
      </c>
      <c r="F17" s="7">
        <v>22</v>
      </c>
      <c r="G17" s="7">
        <v>0</v>
      </c>
      <c r="H17" s="10">
        <v>0</v>
      </c>
      <c r="I17" s="9">
        <f t="shared" si="0"/>
        <v>22</v>
      </c>
      <c r="J17">
        <f t="shared" si="1"/>
        <v>0.12222222222222222</v>
      </c>
    </row>
    <row r="18" spans="1:10" ht="15.75" thickBot="1">
      <c r="A18" s="52"/>
      <c r="B18" s="11">
        <v>211</v>
      </c>
      <c r="C18" s="12" t="s">
        <v>75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>
        <v>775</v>
      </c>
      <c r="C19" s="12" t="s">
        <v>71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1000</v>
      </c>
      <c r="C20" s="12" t="s">
        <v>74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120</v>
      </c>
      <c r="C21" s="12" t="s">
        <v>37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292</v>
      </c>
      <c r="C22" s="12" t="s">
        <v>77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>
        <v>238</v>
      </c>
      <c r="C23" s="12" t="s">
        <v>76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>
      <c r="A24" s="52"/>
      <c r="B24" s="11">
        <v>53</v>
      </c>
      <c r="C24" s="12" t="s">
        <v>50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>
        <v>107</v>
      </c>
      <c r="C25" s="12" t="s">
        <v>69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>
      <c r="A26" s="52"/>
      <c r="B26" s="11">
        <v>14</v>
      </c>
      <c r="C26" s="12" t="s">
        <v>72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>
        <v>261</v>
      </c>
      <c r="C27" s="12" t="s">
        <v>46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>
        <v>5</v>
      </c>
      <c r="C28" s="35" t="s">
        <v>45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>
        <v>100</v>
      </c>
      <c r="C29" s="35" t="s">
        <v>30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A30" s="52"/>
      <c r="B30" s="11">
        <v>191</v>
      </c>
      <c r="C30" s="35" t="s">
        <v>33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A31" s="52"/>
      <c r="B31" s="11">
        <v>163</v>
      </c>
      <c r="C31" s="35" t="s">
        <v>47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165</v>
      </c>
      <c r="C32" s="35" t="s">
        <v>44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</row>
    <row r="33" spans="2:9" ht="15.75" thickBot="1">
      <c r="B33" s="11">
        <v>169</v>
      </c>
      <c r="C33" s="35" t="s">
        <v>54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</row>
    <row r="37" spans="2:9">
      <c r="C37" s="6" t="s">
        <v>29</v>
      </c>
      <c r="D37" s="31"/>
      <c r="E37" s="6">
        <f>COUNTIF(E2:E35,"&gt;0")</f>
        <v>6</v>
      </c>
      <c r="F37" s="6">
        <f t="shared" ref="F37:H37" si="2">COUNTIF(F2:F35,"&gt;0")</f>
        <v>7</v>
      </c>
      <c r="G37" s="6">
        <f t="shared" si="2"/>
        <v>8</v>
      </c>
      <c r="H37" s="6">
        <f t="shared" si="2"/>
        <v>8</v>
      </c>
    </row>
  </sheetData>
  <sortState ref="B2:I33">
    <sortCondition descending="1" ref="I2:I33"/>
  </sortState>
  <mergeCells count="1">
    <mergeCell ref="A2:A3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M35" sqref="M35"/>
    </sheetView>
  </sheetViews>
  <sheetFormatPr defaultRowHeight="15"/>
  <cols>
    <col min="3" max="3" width="23.85546875" customWidth="1"/>
    <col min="4" max="4" width="8.42578125" customWidth="1"/>
    <col min="11" max="11" width="0" hidden="1" customWidth="1"/>
  </cols>
  <sheetData>
    <row r="1" spans="1:11" ht="54" thickBot="1">
      <c r="A1" s="1"/>
      <c r="B1" s="2" t="s">
        <v>1</v>
      </c>
      <c r="C1" s="2" t="s">
        <v>0</v>
      </c>
      <c r="D1" s="1"/>
      <c r="E1" s="3">
        <v>43374</v>
      </c>
      <c r="F1" s="3">
        <v>43381</v>
      </c>
      <c r="G1" s="3">
        <v>43388</v>
      </c>
      <c r="H1" s="19">
        <v>43395</v>
      </c>
      <c r="I1" s="20">
        <v>43402</v>
      </c>
      <c r="J1" s="5"/>
    </row>
    <row r="2" spans="1:11" ht="15.75" customHeight="1" thickBot="1">
      <c r="A2" s="52" t="s">
        <v>48</v>
      </c>
      <c r="B2" s="17">
        <v>471</v>
      </c>
      <c r="C2" s="18" t="s">
        <v>32</v>
      </c>
      <c r="D2" s="6"/>
      <c r="E2" s="7">
        <v>40</v>
      </c>
      <c r="F2" s="7">
        <v>0</v>
      </c>
      <c r="G2" s="8">
        <v>43</v>
      </c>
      <c r="H2" s="41">
        <v>41</v>
      </c>
      <c r="I2" s="41">
        <v>44</v>
      </c>
      <c r="J2" s="9">
        <f t="shared" ref="J2:J33" si="0">SUM(LARGE(E2:I2,1)+LARGE(E2:I2,2)+LARGE(E2:I2,3))</f>
        <v>128</v>
      </c>
      <c r="K2">
        <f t="shared" ref="K2:K29" si="1">SUM(E2:I2)/225</f>
        <v>0.7466666666666667</v>
      </c>
    </row>
    <row r="3" spans="1:11" ht="15.75" thickBot="1">
      <c r="A3" s="52"/>
      <c r="B3" s="11">
        <v>121</v>
      </c>
      <c r="C3" s="12" t="s">
        <v>36</v>
      </c>
      <c r="D3" s="6"/>
      <c r="E3" s="7">
        <v>29</v>
      </c>
      <c r="F3" s="8">
        <v>45</v>
      </c>
      <c r="G3" s="7">
        <v>0</v>
      </c>
      <c r="H3" s="10">
        <v>0</v>
      </c>
      <c r="I3" s="10">
        <v>25</v>
      </c>
      <c r="J3" s="9">
        <f t="shared" si="0"/>
        <v>99</v>
      </c>
      <c r="K3">
        <f t="shared" si="1"/>
        <v>0.44</v>
      </c>
    </row>
    <row r="4" spans="1:11" ht="15.75" thickBot="1">
      <c r="A4" s="52"/>
      <c r="B4" s="11">
        <v>107</v>
      </c>
      <c r="C4" s="12" t="s">
        <v>69</v>
      </c>
      <c r="D4" s="6"/>
      <c r="E4" s="7">
        <v>0</v>
      </c>
      <c r="F4" s="7">
        <v>43</v>
      </c>
      <c r="G4" s="7">
        <v>0</v>
      </c>
      <c r="H4" s="10">
        <v>28</v>
      </c>
      <c r="I4" s="10">
        <v>25</v>
      </c>
      <c r="J4" s="9">
        <f t="shared" si="0"/>
        <v>96</v>
      </c>
      <c r="K4">
        <f t="shared" si="1"/>
        <v>0.42666666666666669</v>
      </c>
    </row>
    <row r="5" spans="1:11" ht="15.75" thickBot="1">
      <c r="A5" s="52"/>
      <c r="B5" s="11">
        <v>150</v>
      </c>
      <c r="C5" s="12" t="s">
        <v>34</v>
      </c>
      <c r="D5" s="6"/>
      <c r="E5" s="7">
        <v>32</v>
      </c>
      <c r="F5" s="7">
        <v>33</v>
      </c>
      <c r="G5" s="7">
        <v>24</v>
      </c>
      <c r="H5" s="10">
        <v>0</v>
      </c>
      <c r="I5" s="10">
        <v>0</v>
      </c>
      <c r="J5" s="9">
        <f t="shared" si="0"/>
        <v>89</v>
      </c>
      <c r="K5">
        <f t="shared" si="1"/>
        <v>0.39555555555555555</v>
      </c>
    </row>
    <row r="6" spans="1:11" ht="15.75" thickBot="1">
      <c r="A6" s="52"/>
      <c r="B6" s="11">
        <v>13</v>
      </c>
      <c r="C6" s="35" t="s">
        <v>2</v>
      </c>
      <c r="D6" s="6"/>
      <c r="E6" s="7">
        <v>0</v>
      </c>
      <c r="F6" s="7">
        <v>0</v>
      </c>
      <c r="G6" s="7">
        <v>29</v>
      </c>
      <c r="H6" s="10">
        <v>26</v>
      </c>
      <c r="I6" s="10">
        <v>34</v>
      </c>
      <c r="J6" s="9">
        <f t="shared" si="0"/>
        <v>89</v>
      </c>
      <c r="K6">
        <f t="shared" si="1"/>
        <v>0.39555555555555555</v>
      </c>
    </row>
    <row r="7" spans="1:11" ht="15.75" thickBot="1">
      <c r="A7" s="52"/>
      <c r="B7" s="11">
        <v>555</v>
      </c>
      <c r="C7" s="12" t="s">
        <v>52</v>
      </c>
      <c r="D7" s="6"/>
      <c r="E7" s="7">
        <v>27</v>
      </c>
      <c r="F7" s="7">
        <v>0</v>
      </c>
      <c r="G7" s="7">
        <v>31</v>
      </c>
      <c r="H7" s="10">
        <v>21</v>
      </c>
      <c r="I7" s="10">
        <v>16</v>
      </c>
      <c r="J7" s="9">
        <f t="shared" si="0"/>
        <v>79</v>
      </c>
      <c r="K7">
        <f t="shared" si="1"/>
        <v>0.42222222222222222</v>
      </c>
    </row>
    <row r="8" spans="1:11" ht="15.75" thickBot="1">
      <c r="A8" s="52"/>
      <c r="B8" s="26">
        <v>413</v>
      </c>
      <c r="C8" s="27" t="s">
        <v>41</v>
      </c>
      <c r="D8" s="6"/>
      <c r="E8" s="8">
        <v>43</v>
      </c>
      <c r="F8" s="7">
        <v>0</v>
      </c>
      <c r="G8" s="7">
        <v>0</v>
      </c>
      <c r="H8" s="10">
        <v>0</v>
      </c>
      <c r="I8" s="10">
        <v>0</v>
      </c>
      <c r="J8" s="9">
        <f t="shared" si="0"/>
        <v>43</v>
      </c>
      <c r="K8">
        <f t="shared" si="1"/>
        <v>0.19111111111111112</v>
      </c>
    </row>
    <row r="9" spans="1:11" ht="15.75" thickBot="1">
      <c r="A9" s="52"/>
      <c r="B9" s="26">
        <v>1</v>
      </c>
      <c r="C9" s="30" t="s">
        <v>65</v>
      </c>
      <c r="D9" s="6"/>
      <c r="E9" s="7">
        <v>0</v>
      </c>
      <c r="F9" s="7">
        <v>0</v>
      </c>
      <c r="G9" s="7">
        <v>41</v>
      </c>
      <c r="H9" s="10">
        <v>0</v>
      </c>
      <c r="I9" s="10">
        <v>0</v>
      </c>
      <c r="J9" s="9">
        <f t="shared" si="0"/>
        <v>41</v>
      </c>
      <c r="K9">
        <f t="shared" si="1"/>
        <v>0.18222222222222223</v>
      </c>
    </row>
    <row r="10" spans="1:11" ht="15.75" thickBot="1">
      <c r="A10" s="52"/>
      <c r="B10" s="26">
        <v>163</v>
      </c>
      <c r="C10" s="30" t="s">
        <v>47</v>
      </c>
      <c r="E10" s="7">
        <v>0</v>
      </c>
      <c r="F10" s="7">
        <v>0</v>
      </c>
      <c r="G10" s="7">
        <v>0</v>
      </c>
      <c r="H10" s="10">
        <v>39</v>
      </c>
      <c r="I10" s="10">
        <v>0</v>
      </c>
      <c r="J10" s="9">
        <f t="shared" si="0"/>
        <v>39</v>
      </c>
      <c r="K10">
        <f t="shared" si="1"/>
        <v>0.17333333333333334</v>
      </c>
    </row>
    <row r="11" spans="1:11" ht="15.75" thickBot="1">
      <c r="A11" s="52"/>
      <c r="B11" s="26">
        <v>165</v>
      </c>
      <c r="C11" s="30" t="s">
        <v>44</v>
      </c>
      <c r="E11" s="7">
        <v>0</v>
      </c>
      <c r="F11" s="7">
        <v>0</v>
      </c>
      <c r="G11" s="7">
        <v>0</v>
      </c>
      <c r="H11" s="10">
        <v>35</v>
      </c>
      <c r="I11" s="10">
        <v>0</v>
      </c>
      <c r="J11" s="9">
        <f t="shared" si="0"/>
        <v>35</v>
      </c>
      <c r="K11">
        <f t="shared" si="1"/>
        <v>0.15555555555555556</v>
      </c>
    </row>
    <row r="12" spans="1:11" ht="15.75" thickBot="1">
      <c r="A12" s="52"/>
      <c r="B12" s="26">
        <v>191</v>
      </c>
      <c r="C12" s="30" t="s">
        <v>33</v>
      </c>
      <c r="E12" s="7">
        <v>0</v>
      </c>
      <c r="F12" s="7">
        <v>0</v>
      </c>
      <c r="G12" s="7">
        <v>0</v>
      </c>
      <c r="H12" s="10">
        <v>0</v>
      </c>
      <c r="I12" s="10">
        <v>35</v>
      </c>
      <c r="J12" s="9">
        <f t="shared" si="0"/>
        <v>35</v>
      </c>
      <c r="K12">
        <f t="shared" si="1"/>
        <v>0.15555555555555556</v>
      </c>
    </row>
    <row r="13" spans="1:11" ht="15.75" thickBot="1">
      <c r="A13" s="52"/>
      <c r="B13" s="11">
        <v>629</v>
      </c>
      <c r="C13" s="12" t="s">
        <v>63</v>
      </c>
      <c r="D13" s="6"/>
      <c r="E13" s="7">
        <v>0</v>
      </c>
      <c r="F13" s="7">
        <v>0</v>
      </c>
      <c r="G13" s="7">
        <v>0</v>
      </c>
      <c r="H13" s="10">
        <v>0</v>
      </c>
      <c r="I13" s="10">
        <v>27</v>
      </c>
      <c r="J13" s="9">
        <f t="shared" si="0"/>
        <v>27</v>
      </c>
      <c r="K13">
        <f t="shared" si="1"/>
        <v>0.12</v>
      </c>
    </row>
    <row r="14" spans="1:11" ht="15.75" thickBot="1">
      <c r="A14" s="52"/>
      <c r="B14" s="11">
        <v>89</v>
      </c>
      <c r="C14" s="12" t="s">
        <v>73</v>
      </c>
      <c r="D14" s="6"/>
      <c r="E14" s="7">
        <v>0</v>
      </c>
      <c r="F14" s="7">
        <v>0</v>
      </c>
      <c r="G14" s="7">
        <v>22</v>
      </c>
      <c r="H14" s="10">
        <v>0</v>
      </c>
      <c r="I14" s="10">
        <v>0</v>
      </c>
      <c r="J14" s="9">
        <f t="shared" si="0"/>
        <v>22</v>
      </c>
      <c r="K14">
        <f t="shared" si="1"/>
        <v>9.7777777777777783E-2</v>
      </c>
    </row>
    <row r="15" spans="1:11" ht="15.75" thickBot="1">
      <c r="A15" s="52"/>
      <c r="B15" s="11">
        <v>211</v>
      </c>
      <c r="C15" s="12" t="s">
        <v>75</v>
      </c>
      <c r="D15" s="6"/>
      <c r="E15" s="7">
        <v>0</v>
      </c>
      <c r="F15" s="7">
        <v>0</v>
      </c>
      <c r="G15" s="7">
        <v>0</v>
      </c>
      <c r="H15" s="10">
        <v>0</v>
      </c>
      <c r="I15" s="10">
        <v>18</v>
      </c>
      <c r="J15" s="9">
        <f t="shared" si="0"/>
        <v>18</v>
      </c>
      <c r="K15">
        <f t="shared" si="1"/>
        <v>0.08</v>
      </c>
    </row>
    <row r="16" spans="1:11" ht="15.75" thickBot="1">
      <c r="A16" s="52"/>
      <c r="B16" s="11">
        <v>192</v>
      </c>
      <c r="C16" s="12" t="s">
        <v>39</v>
      </c>
      <c r="D16" s="6"/>
      <c r="E16" s="7">
        <v>0</v>
      </c>
      <c r="F16" s="7">
        <v>0</v>
      </c>
      <c r="G16" s="7">
        <v>0</v>
      </c>
      <c r="H16" s="10">
        <v>0</v>
      </c>
      <c r="I16" s="10">
        <v>0</v>
      </c>
      <c r="J16" s="9">
        <f t="shared" si="0"/>
        <v>0</v>
      </c>
      <c r="K16">
        <f t="shared" si="1"/>
        <v>0</v>
      </c>
    </row>
    <row r="17" spans="1:11" ht="15.75" thickBot="1">
      <c r="A17" s="52"/>
      <c r="B17" s="11">
        <v>491</v>
      </c>
      <c r="C17" s="12" t="s">
        <v>38</v>
      </c>
      <c r="D17" s="6"/>
      <c r="E17" s="7">
        <v>0</v>
      </c>
      <c r="F17" s="7">
        <v>0</v>
      </c>
      <c r="G17" s="7">
        <v>0</v>
      </c>
      <c r="H17" s="10">
        <v>0</v>
      </c>
      <c r="I17" s="10">
        <v>0</v>
      </c>
      <c r="J17" s="9">
        <f t="shared" si="0"/>
        <v>0</v>
      </c>
      <c r="K17">
        <f t="shared" si="1"/>
        <v>0</v>
      </c>
    </row>
    <row r="18" spans="1:11" ht="15.75" thickBot="1">
      <c r="A18" s="52"/>
      <c r="B18" s="11">
        <v>144</v>
      </c>
      <c r="C18" s="12" t="s">
        <v>66</v>
      </c>
      <c r="D18" s="6"/>
      <c r="E18" s="7">
        <v>0</v>
      </c>
      <c r="F18" s="7">
        <v>0</v>
      </c>
      <c r="G18" s="7">
        <v>0</v>
      </c>
      <c r="H18" s="10">
        <v>0</v>
      </c>
      <c r="I18" s="10">
        <v>0</v>
      </c>
      <c r="J18" s="9">
        <f t="shared" si="0"/>
        <v>0</v>
      </c>
      <c r="K18">
        <f t="shared" si="1"/>
        <v>0</v>
      </c>
    </row>
    <row r="19" spans="1:11" ht="15.75" thickBot="1">
      <c r="A19" s="52"/>
      <c r="B19" s="11">
        <v>291</v>
      </c>
      <c r="C19" s="12" t="s">
        <v>79</v>
      </c>
      <c r="D19" s="6"/>
      <c r="E19" s="7">
        <v>0</v>
      </c>
      <c r="F19" s="7">
        <v>0</v>
      </c>
      <c r="G19" s="7">
        <v>0</v>
      </c>
      <c r="H19" s="10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>
      <c r="A20" s="52"/>
      <c r="B20" s="11">
        <v>515</v>
      </c>
      <c r="C20" s="12" t="s">
        <v>31</v>
      </c>
      <c r="D20" s="6"/>
      <c r="E20" s="7">
        <v>0</v>
      </c>
      <c r="F20" s="7">
        <v>0</v>
      </c>
      <c r="G20" s="7">
        <v>0</v>
      </c>
      <c r="H20" s="10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>
      <c r="A21" s="52"/>
      <c r="B21" s="11">
        <v>442</v>
      </c>
      <c r="C21" s="12" t="s">
        <v>64</v>
      </c>
      <c r="D21" s="6"/>
      <c r="E21" s="7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1"/>
        <v>0</v>
      </c>
    </row>
    <row r="22" spans="1:11" ht="15.75" thickBot="1">
      <c r="A22" s="52"/>
      <c r="B22" s="11">
        <v>151</v>
      </c>
      <c r="C22" s="12" t="s">
        <v>78</v>
      </c>
      <c r="D22" s="6"/>
      <c r="E22" s="7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1"/>
        <v>0</v>
      </c>
    </row>
    <row r="23" spans="1:11" ht="15.75" thickBot="1">
      <c r="A23" s="52"/>
      <c r="B23" s="11">
        <v>775</v>
      </c>
      <c r="C23" s="12" t="s">
        <v>71</v>
      </c>
      <c r="D23" s="6"/>
      <c r="E23" s="7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1"/>
        <v>0</v>
      </c>
    </row>
    <row r="24" spans="1:11" ht="15.75" thickBot="1">
      <c r="A24" s="52"/>
      <c r="B24" s="11">
        <v>1000</v>
      </c>
      <c r="C24" s="12" t="s">
        <v>74</v>
      </c>
      <c r="D24" s="6"/>
      <c r="E24" s="7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1"/>
        <v>0</v>
      </c>
    </row>
    <row r="25" spans="1:11" ht="15.75" thickBot="1">
      <c r="A25" s="52"/>
      <c r="B25" s="11">
        <v>120</v>
      </c>
      <c r="C25" s="12" t="s">
        <v>37</v>
      </c>
      <c r="D25" s="6"/>
      <c r="E25" s="7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1"/>
        <v>0</v>
      </c>
    </row>
    <row r="26" spans="1:11" ht="15.75" thickBot="1">
      <c r="A26" s="52"/>
      <c r="B26" s="11">
        <v>292</v>
      </c>
      <c r="C26" s="12" t="s">
        <v>77</v>
      </c>
      <c r="D26" s="6"/>
      <c r="E26" s="7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1"/>
        <v>0</v>
      </c>
    </row>
    <row r="27" spans="1:11" ht="15.75" thickBot="1">
      <c r="A27" s="52"/>
      <c r="B27" s="11">
        <v>238</v>
      </c>
      <c r="C27" s="12" t="s">
        <v>76</v>
      </c>
      <c r="D27" s="6"/>
      <c r="E27" s="7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1"/>
        <v>0</v>
      </c>
    </row>
    <row r="28" spans="1:11" ht="15.75" thickBot="1">
      <c r="A28" s="52"/>
      <c r="B28" s="11">
        <v>53</v>
      </c>
      <c r="C28" s="35" t="s">
        <v>50</v>
      </c>
      <c r="D28" s="6"/>
      <c r="E28" s="7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1"/>
        <v>0</v>
      </c>
    </row>
    <row r="29" spans="1:11" ht="15.75" thickBot="1">
      <c r="A29" s="52"/>
      <c r="B29" s="11">
        <v>14</v>
      </c>
      <c r="C29" s="35" t="s">
        <v>72</v>
      </c>
      <c r="D29" s="6"/>
      <c r="E29" s="7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1"/>
        <v>0</v>
      </c>
    </row>
    <row r="30" spans="1:11" ht="15.75" thickBot="1">
      <c r="B30" s="11">
        <v>261</v>
      </c>
      <c r="C30" s="35" t="s">
        <v>46</v>
      </c>
      <c r="D30" s="6"/>
      <c r="E30" s="7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</row>
    <row r="31" spans="1:11" ht="15.75" thickBot="1">
      <c r="B31" s="11">
        <v>5</v>
      </c>
      <c r="C31" s="35" t="s">
        <v>45</v>
      </c>
      <c r="D31" s="6"/>
      <c r="E31" s="7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</row>
    <row r="32" spans="1:11" ht="15.75" thickBot="1">
      <c r="B32" s="11">
        <v>100</v>
      </c>
      <c r="C32" s="35" t="s">
        <v>30</v>
      </c>
      <c r="D32" s="6"/>
      <c r="E32" s="7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0"/>
        <v>0</v>
      </c>
    </row>
    <row r="33" spans="2:10" ht="15.75" thickBot="1">
      <c r="B33" s="11">
        <v>169</v>
      </c>
      <c r="C33" s="35" t="s">
        <v>54</v>
      </c>
      <c r="E33" s="7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0"/>
        <v>0</v>
      </c>
    </row>
    <row r="35" spans="2:10">
      <c r="C35" s="6" t="s">
        <v>29</v>
      </c>
      <c r="D35" s="31"/>
      <c r="E35" s="6">
        <f>COUNTIF(E2:E33,"&gt;0")</f>
        <v>5</v>
      </c>
      <c r="F35" s="6">
        <f t="shared" ref="F35:I35" si="2">COUNTIF(F2:F33,"&gt;0")</f>
        <v>3</v>
      </c>
      <c r="G35" s="6">
        <f t="shared" si="2"/>
        <v>6</v>
      </c>
      <c r="H35" s="6">
        <f t="shared" si="2"/>
        <v>6</v>
      </c>
      <c r="I35" s="6">
        <f t="shared" si="2"/>
        <v>8</v>
      </c>
    </row>
  </sheetData>
  <sortState ref="B2:J33">
    <sortCondition descending="1" ref="J2:J33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L37" sqref="L37"/>
    </sheetView>
  </sheetViews>
  <sheetFormatPr defaultRowHeight="15"/>
  <cols>
    <col min="2" max="2" width="11.85546875" customWidth="1"/>
    <col min="3" max="3" width="34.7109375" customWidth="1"/>
    <col min="5" max="5" width="11.140625" customWidth="1"/>
    <col min="10" max="10" width="0" hidden="1" customWidth="1"/>
  </cols>
  <sheetData>
    <row r="1" spans="1:10" ht="54" thickBot="1">
      <c r="A1" s="1"/>
      <c r="B1" s="2" t="s">
        <v>1</v>
      </c>
      <c r="C1" s="2" t="s">
        <v>0</v>
      </c>
      <c r="D1" s="1"/>
      <c r="E1" s="3">
        <v>43409</v>
      </c>
      <c r="F1" s="3">
        <v>43416</v>
      </c>
      <c r="G1" s="3">
        <v>43423</v>
      </c>
      <c r="H1" s="4">
        <v>43430</v>
      </c>
      <c r="I1" s="5"/>
    </row>
    <row r="2" spans="1:10" ht="15.75" customHeight="1" thickBot="1">
      <c r="A2" s="52" t="s">
        <v>48</v>
      </c>
      <c r="B2" s="17">
        <v>471</v>
      </c>
      <c r="C2" s="18" t="s">
        <v>32</v>
      </c>
      <c r="D2" s="16"/>
      <c r="E2" s="8">
        <v>45</v>
      </c>
      <c r="F2" s="8">
        <v>44</v>
      </c>
      <c r="G2" s="8">
        <v>40</v>
      </c>
      <c r="H2" s="10">
        <v>42</v>
      </c>
      <c r="I2" s="9">
        <f t="shared" ref="I2:I34" si="0">SUM(LARGE(E2:H2,1)+LARGE(E2:H2,2)+LARGE(E2:H2,3))</f>
        <v>131</v>
      </c>
      <c r="J2">
        <f t="shared" ref="J2:J31" si="1">SUM(E2:H2)/180</f>
        <v>0.95</v>
      </c>
    </row>
    <row r="3" spans="1:10" ht="15.75" thickBot="1">
      <c r="A3" s="52"/>
      <c r="B3" s="11">
        <v>13</v>
      </c>
      <c r="C3" s="12" t="s">
        <v>2</v>
      </c>
      <c r="D3" s="6"/>
      <c r="E3" s="7">
        <v>34</v>
      </c>
      <c r="F3" s="7">
        <v>23</v>
      </c>
      <c r="G3" s="7">
        <v>24</v>
      </c>
      <c r="H3" s="41">
        <v>46</v>
      </c>
      <c r="I3" s="9">
        <f t="shared" si="0"/>
        <v>104</v>
      </c>
      <c r="J3">
        <f t="shared" si="1"/>
        <v>0.7055555555555556</v>
      </c>
    </row>
    <row r="4" spans="1:10" ht="15.75" thickBot="1">
      <c r="A4" s="52"/>
      <c r="B4" s="11">
        <v>150</v>
      </c>
      <c r="C4" s="12" t="s">
        <v>34</v>
      </c>
      <c r="D4" s="6"/>
      <c r="E4" s="7">
        <v>22</v>
      </c>
      <c r="F4" s="7">
        <v>32</v>
      </c>
      <c r="G4" s="7">
        <v>33</v>
      </c>
      <c r="H4" s="10">
        <v>27</v>
      </c>
      <c r="I4" s="9">
        <f t="shared" si="0"/>
        <v>92</v>
      </c>
      <c r="J4">
        <f t="shared" si="1"/>
        <v>0.6333333333333333</v>
      </c>
    </row>
    <row r="5" spans="1:10" ht="15.75" thickBot="1">
      <c r="A5" s="52"/>
      <c r="B5" s="11">
        <v>107</v>
      </c>
      <c r="C5" s="12" t="s">
        <v>69</v>
      </c>
      <c r="D5" s="6"/>
      <c r="E5" s="7">
        <v>26</v>
      </c>
      <c r="F5" s="7">
        <v>34</v>
      </c>
      <c r="G5" s="7">
        <v>18</v>
      </c>
      <c r="H5" s="10">
        <v>0</v>
      </c>
      <c r="I5" s="9">
        <f t="shared" si="0"/>
        <v>78</v>
      </c>
      <c r="J5">
        <f t="shared" si="1"/>
        <v>0.43333333333333335</v>
      </c>
    </row>
    <row r="6" spans="1:10" ht="15.75" thickBot="1">
      <c r="A6" s="52"/>
      <c r="B6" s="11">
        <v>555</v>
      </c>
      <c r="C6" s="35" t="s">
        <v>52</v>
      </c>
      <c r="D6" s="6"/>
      <c r="E6" s="7">
        <v>23</v>
      </c>
      <c r="F6" s="7">
        <v>22</v>
      </c>
      <c r="G6" s="7">
        <v>0</v>
      </c>
      <c r="H6" s="10">
        <v>24</v>
      </c>
      <c r="I6" s="9">
        <f t="shared" si="0"/>
        <v>69</v>
      </c>
      <c r="J6">
        <f t="shared" si="1"/>
        <v>0.38333333333333336</v>
      </c>
    </row>
    <row r="7" spans="1:10" ht="15.75" thickBot="1">
      <c r="A7" s="52"/>
      <c r="B7" s="11">
        <v>191</v>
      </c>
      <c r="C7" s="12" t="s">
        <v>33</v>
      </c>
      <c r="D7" s="6"/>
      <c r="E7" s="7">
        <v>0</v>
      </c>
      <c r="F7" s="7">
        <v>35</v>
      </c>
      <c r="G7" s="7">
        <v>25</v>
      </c>
      <c r="H7" s="10">
        <v>0</v>
      </c>
      <c r="I7" s="9">
        <f t="shared" si="0"/>
        <v>60</v>
      </c>
      <c r="J7">
        <f t="shared" si="1"/>
        <v>0.33333333333333331</v>
      </c>
    </row>
    <row r="8" spans="1:10" ht="15.75" thickBot="1">
      <c r="A8" s="52"/>
      <c r="B8" s="26">
        <v>121</v>
      </c>
      <c r="C8" s="30" t="s">
        <v>36</v>
      </c>
      <c r="D8" s="6"/>
      <c r="E8" s="7">
        <v>36</v>
      </c>
      <c r="F8" s="7">
        <v>18</v>
      </c>
      <c r="G8" s="7">
        <v>0</v>
      </c>
      <c r="H8" s="10">
        <v>0</v>
      </c>
      <c r="I8" s="9">
        <f t="shared" si="0"/>
        <v>54</v>
      </c>
      <c r="J8">
        <f t="shared" si="1"/>
        <v>0.3</v>
      </c>
    </row>
    <row r="9" spans="1:10" ht="15.75" thickBot="1">
      <c r="A9" s="52"/>
      <c r="B9" s="26">
        <v>211</v>
      </c>
      <c r="C9" s="30" t="s">
        <v>75</v>
      </c>
      <c r="D9" s="6"/>
      <c r="E9" s="7">
        <v>22</v>
      </c>
      <c r="F9" s="7">
        <v>0</v>
      </c>
      <c r="G9" s="7">
        <v>0</v>
      </c>
      <c r="H9" s="10">
        <v>31</v>
      </c>
      <c r="I9" s="9">
        <f t="shared" si="0"/>
        <v>53</v>
      </c>
      <c r="J9">
        <f t="shared" si="1"/>
        <v>0.29444444444444445</v>
      </c>
    </row>
    <row r="10" spans="1:10" ht="15.75" thickBot="1">
      <c r="A10" s="52"/>
      <c r="B10" s="26">
        <v>413</v>
      </c>
      <c r="C10" s="27" t="s">
        <v>41</v>
      </c>
      <c r="D10" s="6"/>
      <c r="E10" s="7">
        <v>0</v>
      </c>
      <c r="F10" s="7">
        <v>0</v>
      </c>
      <c r="G10" s="7">
        <v>34</v>
      </c>
      <c r="H10" s="10">
        <v>0</v>
      </c>
      <c r="I10" s="9">
        <f t="shared" si="0"/>
        <v>34</v>
      </c>
      <c r="J10">
        <f t="shared" si="1"/>
        <v>0.18888888888888888</v>
      </c>
    </row>
    <row r="11" spans="1:10" ht="15.75" thickBot="1">
      <c r="A11" s="52"/>
      <c r="B11" s="26">
        <v>1</v>
      </c>
      <c r="C11" s="30" t="s">
        <v>65</v>
      </c>
      <c r="D11" s="6"/>
      <c r="E11" s="7">
        <v>0</v>
      </c>
      <c r="F11" s="7">
        <v>0</v>
      </c>
      <c r="G11" s="7">
        <v>34</v>
      </c>
      <c r="H11" s="10">
        <v>0</v>
      </c>
      <c r="I11" s="9">
        <f t="shared" si="0"/>
        <v>34</v>
      </c>
      <c r="J11">
        <f t="shared" si="1"/>
        <v>0.18888888888888888</v>
      </c>
    </row>
    <row r="12" spans="1:10" ht="15.75" thickBot="1">
      <c r="A12" s="52"/>
      <c r="B12" s="26">
        <v>154</v>
      </c>
      <c r="C12" s="27" t="s">
        <v>80</v>
      </c>
      <c r="D12" s="6"/>
      <c r="E12" s="7">
        <v>0</v>
      </c>
      <c r="F12" s="7">
        <v>0</v>
      </c>
      <c r="G12" s="7">
        <v>20</v>
      </c>
      <c r="H12" s="10">
        <v>0</v>
      </c>
      <c r="I12" s="9">
        <f t="shared" si="0"/>
        <v>20</v>
      </c>
      <c r="J12">
        <f t="shared" si="1"/>
        <v>0.1111111111111111</v>
      </c>
    </row>
    <row r="13" spans="1:10" ht="15.75" thickBot="1">
      <c r="A13" s="52"/>
      <c r="B13" s="11">
        <v>515</v>
      </c>
      <c r="C13" s="12" t="s">
        <v>31</v>
      </c>
      <c r="D13" s="6"/>
      <c r="E13" s="7">
        <v>0</v>
      </c>
      <c r="F13" s="7">
        <v>16</v>
      </c>
      <c r="G13" s="7">
        <v>0</v>
      </c>
      <c r="H13" s="10">
        <v>0</v>
      </c>
      <c r="I13" s="9">
        <f t="shared" si="0"/>
        <v>16</v>
      </c>
      <c r="J13">
        <f t="shared" si="1"/>
        <v>8.8888888888888892E-2</v>
      </c>
    </row>
    <row r="14" spans="1:10" ht="15.75" thickBot="1">
      <c r="A14" s="52"/>
      <c r="B14" s="11">
        <v>163</v>
      </c>
      <c r="C14" s="12" t="s">
        <v>47</v>
      </c>
      <c r="D14" s="6"/>
      <c r="E14" s="7">
        <v>0</v>
      </c>
      <c r="F14" s="7">
        <v>0</v>
      </c>
      <c r="G14" s="7">
        <v>0</v>
      </c>
      <c r="H14" s="10">
        <v>0</v>
      </c>
      <c r="I14" s="9">
        <f t="shared" si="0"/>
        <v>0</v>
      </c>
      <c r="J14">
        <f t="shared" si="1"/>
        <v>0</v>
      </c>
    </row>
    <row r="15" spans="1:10" ht="15.75" thickBot="1">
      <c r="A15" s="52"/>
      <c r="B15" s="11">
        <v>165</v>
      </c>
      <c r="C15" s="12" t="s">
        <v>44</v>
      </c>
      <c r="D15" s="6"/>
      <c r="E15" s="7">
        <v>0</v>
      </c>
      <c r="F15" s="7">
        <v>0</v>
      </c>
      <c r="G15" s="7">
        <v>0</v>
      </c>
      <c r="H15" s="10">
        <v>0</v>
      </c>
      <c r="I15" s="9">
        <f t="shared" si="0"/>
        <v>0</v>
      </c>
      <c r="J15">
        <f t="shared" si="1"/>
        <v>0</v>
      </c>
    </row>
    <row r="16" spans="1:10" ht="15.75" thickBot="1">
      <c r="A16" s="52"/>
      <c r="B16" s="11">
        <v>629</v>
      </c>
      <c r="C16" s="12" t="s">
        <v>63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>
      <c r="A17" s="52"/>
      <c r="B17" s="11">
        <v>89</v>
      </c>
      <c r="C17" s="12" t="s">
        <v>73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>
      <c r="A18" s="52"/>
      <c r="B18" s="11">
        <v>192</v>
      </c>
      <c r="C18" s="12" t="s">
        <v>39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>
      <c r="A19" s="52"/>
      <c r="B19" s="11">
        <v>491</v>
      </c>
      <c r="C19" s="12" t="s">
        <v>38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>
      <c r="A20" s="52"/>
      <c r="B20" s="11">
        <v>144</v>
      </c>
      <c r="C20" s="12" t="s">
        <v>66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>
      <c r="A21" s="52"/>
      <c r="B21" s="11">
        <v>291</v>
      </c>
      <c r="C21" s="12" t="s">
        <v>79</v>
      </c>
      <c r="D21" s="6"/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  <c r="J21">
        <f t="shared" si="1"/>
        <v>0</v>
      </c>
    </row>
    <row r="22" spans="1:10" ht="15.75" thickBot="1">
      <c r="A22" s="52"/>
      <c r="B22" s="11">
        <v>442</v>
      </c>
      <c r="C22" s="12" t="s">
        <v>64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si="1"/>
        <v>0</v>
      </c>
    </row>
    <row r="23" spans="1:10" ht="15.75" thickBot="1">
      <c r="A23" s="52"/>
      <c r="B23" s="11">
        <v>151</v>
      </c>
      <c r="C23" s="12" t="s">
        <v>78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  <c r="J23">
        <f t="shared" si="1"/>
        <v>0</v>
      </c>
    </row>
    <row r="24" spans="1:10" ht="15.75" thickBot="1">
      <c r="A24" s="52"/>
      <c r="B24" s="11">
        <v>775</v>
      </c>
      <c r="C24" s="12" t="s">
        <v>71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  <c r="J24">
        <f t="shared" si="1"/>
        <v>0</v>
      </c>
    </row>
    <row r="25" spans="1:10" ht="15.75" thickBot="1">
      <c r="A25" s="52"/>
      <c r="B25" s="11">
        <v>1000</v>
      </c>
      <c r="C25" s="12" t="s">
        <v>74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  <c r="J25">
        <f t="shared" si="1"/>
        <v>0</v>
      </c>
    </row>
    <row r="26" spans="1:10" ht="15.75" thickBot="1">
      <c r="A26" s="52"/>
      <c r="B26" s="11">
        <v>120</v>
      </c>
      <c r="C26" s="12" t="s">
        <v>37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  <c r="J26">
        <f t="shared" si="1"/>
        <v>0</v>
      </c>
    </row>
    <row r="27" spans="1:10" ht="15.75" thickBot="1">
      <c r="A27" s="52"/>
      <c r="B27" s="11">
        <v>292</v>
      </c>
      <c r="C27" s="12" t="s">
        <v>77</v>
      </c>
      <c r="D27" s="6"/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  <c r="J27">
        <f t="shared" si="1"/>
        <v>0</v>
      </c>
    </row>
    <row r="28" spans="1:10" ht="15.75" thickBot="1">
      <c r="A28" s="52"/>
      <c r="B28" s="11">
        <v>238</v>
      </c>
      <c r="C28" s="35" t="s">
        <v>76</v>
      </c>
      <c r="D28" s="6"/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  <c r="J28">
        <f t="shared" si="1"/>
        <v>0</v>
      </c>
    </row>
    <row r="29" spans="1:10" ht="15.75" thickBot="1">
      <c r="A29" s="52"/>
      <c r="B29" s="11">
        <v>53</v>
      </c>
      <c r="C29" s="35" t="s">
        <v>50</v>
      </c>
      <c r="D29" s="6"/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  <c r="J29">
        <f t="shared" si="1"/>
        <v>0</v>
      </c>
    </row>
    <row r="30" spans="1:10" ht="15.75" thickBot="1">
      <c r="B30" s="11">
        <v>14</v>
      </c>
      <c r="C30" s="35" t="s">
        <v>72</v>
      </c>
      <c r="D30" s="6"/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  <c r="J30">
        <f t="shared" si="1"/>
        <v>0</v>
      </c>
    </row>
    <row r="31" spans="1:10" ht="15.75" thickBot="1">
      <c r="B31" s="11">
        <v>261</v>
      </c>
      <c r="C31" s="35" t="s">
        <v>46</v>
      </c>
      <c r="D31" s="6"/>
      <c r="E31" s="7">
        <v>0</v>
      </c>
      <c r="F31" s="7">
        <v>0</v>
      </c>
      <c r="G31" s="7">
        <v>0</v>
      </c>
      <c r="H31" s="10">
        <v>0</v>
      </c>
      <c r="I31" s="9">
        <f t="shared" si="0"/>
        <v>0</v>
      </c>
      <c r="J31">
        <f t="shared" si="1"/>
        <v>0</v>
      </c>
    </row>
    <row r="32" spans="1:10" ht="15.75" thickBot="1">
      <c r="B32" s="11">
        <v>5</v>
      </c>
      <c r="C32" s="35" t="s">
        <v>45</v>
      </c>
      <c r="D32" s="6"/>
      <c r="E32" s="7">
        <v>0</v>
      </c>
      <c r="F32" s="7">
        <v>0</v>
      </c>
      <c r="G32" s="7">
        <v>0</v>
      </c>
      <c r="H32" s="10">
        <v>0</v>
      </c>
      <c r="I32" s="9">
        <f t="shared" si="0"/>
        <v>0</v>
      </c>
      <c r="J32">
        <f t="shared" ref="J32:J34" si="2">SUM(E32:H32)/180</f>
        <v>0</v>
      </c>
    </row>
    <row r="33" spans="2:10" ht="15.75" thickBot="1">
      <c r="B33" s="11">
        <v>100</v>
      </c>
      <c r="C33" s="35" t="s">
        <v>30</v>
      </c>
      <c r="D33" s="6"/>
      <c r="E33" s="7">
        <v>0</v>
      </c>
      <c r="F33" s="7">
        <v>0</v>
      </c>
      <c r="G33" s="7">
        <v>0</v>
      </c>
      <c r="H33" s="10">
        <v>0</v>
      </c>
      <c r="I33" s="9">
        <f t="shared" si="0"/>
        <v>0</v>
      </c>
      <c r="J33">
        <f t="shared" si="2"/>
        <v>0</v>
      </c>
    </row>
    <row r="34" spans="2:10" ht="15.75" thickBot="1">
      <c r="B34" s="11">
        <v>169</v>
      </c>
      <c r="C34" s="30" t="s">
        <v>54</v>
      </c>
      <c r="D34" s="6"/>
      <c r="E34" s="7">
        <v>0</v>
      </c>
      <c r="F34" s="7">
        <v>0</v>
      </c>
      <c r="G34" s="7">
        <v>0</v>
      </c>
      <c r="H34" s="10">
        <v>0</v>
      </c>
      <c r="I34" s="9">
        <f t="shared" si="0"/>
        <v>0</v>
      </c>
      <c r="J34">
        <f t="shared" si="2"/>
        <v>0</v>
      </c>
    </row>
    <row r="37" spans="2:10">
      <c r="C37" s="6" t="s">
        <v>29</v>
      </c>
      <c r="D37" s="31"/>
      <c r="E37" s="6">
        <f>COUNTIF(E2:E35,"&gt;0")</f>
        <v>7</v>
      </c>
      <c r="F37" s="6">
        <f>COUNTIF(F2:F35,"&gt;0")</f>
        <v>8</v>
      </c>
      <c r="G37" s="6">
        <f>COUNTIF(G2:G35,"&gt;0")</f>
        <v>8</v>
      </c>
      <c r="H37" s="6">
        <f>COUNTIF(H2:H35,"&gt;0")</f>
        <v>5</v>
      </c>
    </row>
  </sheetData>
  <sortState ref="B2:I34">
    <sortCondition descending="1" ref="I2:I34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I12" sqref="I12"/>
    </sheetView>
  </sheetViews>
  <sheetFormatPr defaultRowHeight="15"/>
  <cols>
    <col min="2" max="2" width="11.85546875" customWidth="1"/>
    <col min="3" max="3" width="34.7109375" customWidth="1"/>
    <col min="5" max="5" width="11.140625" customWidth="1"/>
  </cols>
  <sheetData>
    <row r="1" spans="1:6" ht="117" customHeight="1">
      <c r="A1" s="1"/>
      <c r="B1" s="2" t="s">
        <v>1</v>
      </c>
      <c r="C1" s="2" t="s">
        <v>0</v>
      </c>
      <c r="D1" s="1"/>
      <c r="E1" s="3">
        <v>43437</v>
      </c>
      <c r="F1" s="3" t="s">
        <v>28</v>
      </c>
    </row>
    <row r="2" spans="1:6" ht="15" customHeight="1">
      <c r="A2" s="52" t="s">
        <v>48</v>
      </c>
      <c r="B2" s="17">
        <v>192</v>
      </c>
      <c r="C2" s="18" t="s">
        <v>39</v>
      </c>
      <c r="D2" s="16"/>
      <c r="E2" s="7">
        <v>0</v>
      </c>
      <c r="F2" s="7">
        <v>1</v>
      </c>
    </row>
    <row r="3" spans="1:6">
      <c r="A3" s="52"/>
      <c r="B3" s="11">
        <v>471</v>
      </c>
      <c r="C3" s="12" t="s">
        <v>32</v>
      </c>
      <c r="D3" s="6"/>
      <c r="E3" s="7">
        <v>36</v>
      </c>
      <c r="F3" s="7">
        <v>2</v>
      </c>
    </row>
    <row r="4" spans="1:6">
      <c r="A4" s="52"/>
      <c r="B4" s="11">
        <v>13</v>
      </c>
      <c r="C4" s="12" t="s">
        <v>2</v>
      </c>
      <c r="D4" s="6"/>
      <c r="E4" s="7">
        <v>24</v>
      </c>
      <c r="F4" s="7">
        <v>3</v>
      </c>
    </row>
    <row r="5" spans="1:6">
      <c r="A5" s="52"/>
      <c r="B5" s="11">
        <v>555</v>
      </c>
      <c r="C5" s="12" t="s">
        <v>52</v>
      </c>
      <c r="D5" s="50"/>
      <c r="E5" s="7">
        <v>0</v>
      </c>
      <c r="F5" s="7">
        <v>4</v>
      </c>
    </row>
    <row r="6" spans="1:6">
      <c r="A6" s="52"/>
      <c r="B6" s="11">
        <v>109</v>
      </c>
      <c r="C6" s="35" t="s">
        <v>85</v>
      </c>
      <c r="D6" s="6"/>
      <c r="E6" s="7"/>
      <c r="F6" s="7">
        <v>5</v>
      </c>
    </row>
    <row r="7" spans="1:6">
      <c r="A7" s="52"/>
      <c r="B7" s="11">
        <v>413</v>
      </c>
      <c r="C7" s="29" t="s">
        <v>41</v>
      </c>
      <c r="D7" s="6"/>
      <c r="E7" s="8">
        <v>45</v>
      </c>
      <c r="F7" s="7"/>
    </row>
    <row r="8" spans="1:6">
      <c r="A8" s="52"/>
      <c r="B8" s="26">
        <v>107</v>
      </c>
      <c r="C8" s="30" t="s">
        <v>69</v>
      </c>
      <c r="D8" s="6"/>
      <c r="E8" s="7">
        <v>36</v>
      </c>
      <c r="F8" s="7"/>
    </row>
    <row r="9" spans="1:6">
      <c r="A9" s="52"/>
      <c r="B9" s="26">
        <v>629</v>
      </c>
      <c r="C9" s="30" t="s">
        <v>63</v>
      </c>
      <c r="D9" s="6"/>
      <c r="E9" s="7">
        <v>25</v>
      </c>
      <c r="F9" s="7"/>
    </row>
    <row r="10" spans="1:6">
      <c r="A10" s="52"/>
      <c r="B10" s="26">
        <v>150</v>
      </c>
      <c r="C10" s="30" t="s">
        <v>34</v>
      </c>
      <c r="D10" s="6"/>
      <c r="E10" s="7">
        <v>24</v>
      </c>
      <c r="F10" s="7"/>
    </row>
    <row r="11" spans="1:6">
      <c r="A11" s="52"/>
      <c r="B11" s="26">
        <v>191</v>
      </c>
      <c r="C11" s="30" t="s">
        <v>33</v>
      </c>
      <c r="D11" s="6"/>
      <c r="E11" s="7">
        <v>0</v>
      </c>
      <c r="F11" s="7"/>
    </row>
    <row r="12" spans="1:6">
      <c r="A12" s="52"/>
      <c r="B12" s="26">
        <v>121</v>
      </c>
      <c r="C12" s="30" t="s">
        <v>36</v>
      </c>
      <c r="D12" s="51"/>
      <c r="E12" s="7">
        <v>0</v>
      </c>
      <c r="F12" s="7"/>
    </row>
    <row r="13" spans="1:6">
      <c r="A13" s="52"/>
      <c r="B13" s="11">
        <v>211</v>
      </c>
      <c r="C13" s="12" t="s">
        <v>75</v>
      </c>
      <c r="D13" s="6"/>
      <c r="E13" s="7">
        <v>0</v>
      </c>
      <c r="F13" s="7"/>
    </row>
    <row r="14" spans="1:6">
      <c r="A14" s="52"/>
      <c r="B14" s="11">
        <v>1</v>
      </c>
      <c r="C14" s="12" t="s">
        <v>65</v>
      </c>
      <c r="D14" s="6"/>
      <c r="E14" s="7">
        <v>0</v>
      </c>
      <c r="F14" s="7"/>
    </row>
    <row r="15" spans="1:6">
      <c r="A15" s="52"/>
      <c r="B15" s="11">
        <v>154</v>
      </c>
      <c r="C15" s="29" t="s">
        <v>80</v>
      </c>
      <c r="D15" s="6"/>
      <c r="E15" s="7">
        <v>0</v>
      </c>
      <c r="F15" s="7"/>
    </row>
    <row r="16" spans="1:6">
      <c r="A16" s="52"/>
      <c r="B16" s="11">
        <v>515</v>
      </c>
      <c r="C16" s="12" t="s">
        <v>31</v>
      </c>
      <c r="D16" s="6"/>
      <c r="E16" s="7">
        <v>0</v>
      </c>
      <c r="F16" s="7"/>
    </row>
    <row r="17" spans="1:6">
      <c r="A17" s="52"/>
      <c r="B17" s="11">
        <v>163</v>
      </c>
      <c r="C17" s="12" t="s">
        <v>47</v>
      </c>
      <c r="D17" s="6"/>
      <c r="E17" s="7">
        <v>0</v>
      </c>
      <c r="F17" s="7"/>
    </row>
    <row r="18" spans="1:6">
      <c r="A18" s="52"/>
      <c r="B18" s="11">
        <v>165</v>
      </c>
      <c r="C18" s="12" t="s">
        <v>44</v>
      </c>
      <c r="D18" s="6"/>
      <c r="E18" s="7">
        <v>0</v>
      </c>
      <c r="F18" s="7"/>
    </row>
    <row r="19" spans="1:6">
      <c r="A19" s="52"/>
      <c r="B19" s="11">
        <v>89</v>
      </c>
      <c r="C19" s="12" t="s">
        <v>73</v>
      </c>
      <c r="D19" s="6"/>
      <c r="E19" s="7">
        <v>0</v>
      </c>
      <c r="F19" s="7"/>
    </row>
    <row r="20" spans="1:6">
      <c r="A20" s="52"/>
      <c r="B20" s="11">
        <v>491</v>
      </c>
      <c r="C20" s="12" t="s">
        <v>38</v>
      </c>
      <c r="D20" s="6"/>
      <c r="E20" s="7">
        <v>0</v>
      </c>
      <c r="F20" s="7"/>
    </row>
    <row r="21" spans="1:6">
      <c r="A21" s="52"/>
      <c r="B21" s="11">
        <v>144</v>
      </c>
      <c r="C21" s="12" t="s">
        <v>66</v>
      </c>
      <c r="D21" s="6"/>
      <c r="E21" s="7">
        <v>0</v>
      </c>
      <c r="F21" s="7"/>
    </row>
    <row r="22" spans="1:6">
      <c r="A22" s="52"/>
      <c r="B22" s="11">
        <v>291</v>
      </c>
      <c r="C22" s="12" t="s">
        <v>79</v>
      </c>
      <c r="D22" s="6"/>
      <c r="E22" s="7">
        <v>0</v>
      </c>
      <c r="F22" s="7"/>
    </row>
    <row r="23" spans="1:6">
      <c r="A23" s="52"/>
      <c r="B23" s="11">
        <v>442</v>
      </c>
      <c r="C23" s="12" t="s">
        <v>64</v>
      </c>
      <c r="D23" s="6"/>
      <c r="E23" s="7">
        <v>0</v>
      </c>
      <c r="F23" s="7"/>
    </row>
    <row r="24" spans="1:6">
      <c r="A24" s="52"/>
      <c r="B24" s="11">
        <v>151</v>
      </c>
      <c r="C24" s="12" t="s">
        <v>78</v>
      </c>
      <c r="D24" s="6"/>
      <c r="E24" s="7">
        <v>0</v>
      </c>
      <c r="F24" s="7"/>
    </row>
    <row r="25" spans="1:6">
      <c r="A25" s="52"/>
      <c r="B25" s="11">
        <v>775</v>
      </c>
      <c r="C25" s="12" t="s">
        <v>71</v>
      </c>
      <c r="D25" s="6"/>
      <c r="E25" s="7">
        <v>0</v>
      </c>
      <c r="F25" s="7"/>
    </row>
    <row r="26" spans="1:6">
      <c r="A26" s="52"/>
      <c r="B26" s="11">
        <v>1000</v>
      </c>
      <c r="C26" s="12" t="s">
        <v>74</v>
      </c>
      <c r="D26" s="6"/>
      <c r="E26" s="7">
        <v>0</v>
      </c>
      <c r="F26" s="7"/>
    </row>
    <row r="27" spans="1:6">
      <c r="A27" s="52"/>
      <c r="B27" s="11">
        <v>120</v>
      </c>
      <c r="C27" s="12" t="s">
        <v>37</v>
      </c>
      <c r="D27" s="6"/>
      <c r="E27" s="7">
        <v>0</v>
      </c>
      <c r="F27" s="7"/>
    </row>
    <row r="28" spans="1:6">
      <c r="A28" s="52"/>
      <c r="B28" s="11">
        <v>292</v>
      </c>
      <c r="C28" s="35" t="s">
        <v>77</v>
      </c>
      <c r="D28" s="6"/>
      <c r="E28" s="7">
        <v>0</v>
      </c>
      <c r="F28" s="7"/>
    </row>
    <row r="29" spans="1:6">
      <c r="A29" s="52"/>
      <c r="B29" s="11">
        <v>238</v>
      </c>
      <c r="C29" s="35" t="s">
        <v>76</v>
      </c>
      <c r="D29" s="6"/>
      <c r="E29" s="7">
        <v>0</v>
      </c>
      <c r="F29" s="7"/>
    </row>
    <row r="30" spans="1:6">
      <c r="B30" s="11">
        <v>53</v>
      </c>
      <c r="C30" s="35" t="s">
        <v>50</v>
      </c>
      <c r="D30" s="6"/>
      <c r="E30" s="7">
        <v>0</v>
      </c>
      <c r="F30" s="7"/>
    </row>
    <row r="31" spans="1:6">
      <c r="B31" s="11">
        <v>14</v>
      </c>
      <c r="C31" s="35" t="s">
        <v>72</v>
      </c>
      <c r="D31" s="6"/>
      <c r="E31" s="7">
        <v>0</v>
      </c>
      <c r="F31" s="7"/>
    </row>
    <row r="32" spans="1:6">
      <c r="B32" s="11">
        <v>261</v>
      </c>
      <c r="C32" s="35" t="s">
        <v>46</v>
      </c>
      <c r="E32" s="7">
        <v>0</v>
      </c>
      <c r="F32" s="7"/>
    </row>
    <row r="33" spans="2:8">
      <c r="B33" s="11">
        <v>5</v>
      </c>
      <c r="C33" s="35" t="s">
        <v>45</v>
      </c>
      <c r="E33" s="7">
        <v>0</v>
      </c>
      <c r="F33" s="7"/>
    </row>
    <row r="34" spans="2:8">
      <c r="B34" s="11">
        <v>100</v>
      </c>
      <c r="C34" s="35" t="s">
        <v>30</v>
      </c>
      <c r="E34" s="7">
        <v>0</v>
      </c>
      <c r="F34" s="7"/>
    </row>
    <row r="35" spans="2:8">
      <c r="B35" s="11">
        <v>169</v>
      </c>
      <c r="C35" s="30" t="s">
        <v>54</v>
      </c>
      <c r="E35" s="7">
        <v>0</v>
      </c>
      <c r="F35" s="7"/>
    </row>
    <row r="36" spans="2:8">
      <c r="C36" s="6" t="s">
        <v>29</v>
      </c>
      <c r="D36" s="31"/>
      <c r="E36" s="6">
        <f>COUNTIF(E2:E34,"&gt;0")</f>
        <v>6</v>
      </c>
      <c r="F36" s="6"/>
      <c r="G36" s="6"/>
      <c r="H36" s="6"/>
    </row>
  </sheetData>
  <sortState ref="B2:F35">
    <sortCondition ref="F2:F35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Points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</cp:lastModifiedBy>
  <dcterms:created xsi:type="dcterms:W3CDTF">2016-01-04T08:47:56Z</dcterms:created>
  <dcterms:modified xsi:type="dcterms:W3CDTF">2018-12-12T10:48:08Z</dcterms:modified>
</cp:coreProperties>
</file>