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6" activeTab="0"/>
  </bookViews>
  <sheets>
    <sheet name="Overall" sheetId="1" r:id="rId1"/>
    <sheet name="Stats" sheetId="2" r:id="rId2"/>
    <sheet name="Hathern" sheetId="3" r:id="rId3"/>
    <sheet name="Fordham" sheetId="4" r:id="rId4"/>
    <sheet name="Hereford" sheetId="5" r:id="rId5"/>
    <sheet name="Urmston" sheetId="6" r:id="rId6"/>
    <sheet name="Rugby" sheetId="7" r:id="rId7"/>
    <sheet name="Newport" sheetId="8" r:id="rId8"/>
    <sheet name="Leven" sheetId="9" r:id="rId9"/>
  </sheets>
  <definedNames>
    <definedName name="_xlfn_COUNTIFS">NA()</definedName>
    <definedName name="Excel_BuiltIn_Print_Area" localSheetId="3">'Hereford'!$A$1:$S$24</definedName>
    <definedName name="Excel_BuiltIn_Print_Area" localSheetId="2">NA()</definedName>
    <definedName name="Excel_BuiltIn_Print_Area" localSheetId="4">'Hereford'!$A$1:$W$28</definedName>
    <definedName name="Excel_BuiltIn_Print_Area" localSheetId="8">'Leven'!$A$1:$W$41</definedName>
    <definedName name="Excel_BuiltIn_Print_Area" localSheetId="7">'Newport'!$A$1:$W$42</definedName>
    <definedName name="Excel_BuiltIn_Print_Area" localSheetId="0">'Overall'!$A$1:$N$87</definedName>
    <definedName name="Excel_BuiltIn_Print_Area" localSheetId="6">'Urmston'!$A$1:$Q$45</definedName>
    <definedName name="Excel_BuiltIn_Print_Area" localSheetId="1">'Stats'!$A$1:$K$30</definedName>
    <definedName name="Excel_BuiltIn_Print_Area" localSheetId="5">NA()</definedName>
    <definedName name="Excel_BuiltIn_Print_Area_4">NA()</definedName>
    <definedName name="_xlnm.Print_Area" localSheetId="3">'Fordham'!$A$1:$V$46</definedName>
    <definedName name="_xlnm.Print_Area" localSheetId="2">'Hathern'!$A$1:$V$65</definedName>
    <definedName name="_xlnm.Print_Area" localSheetId="4">'Hereford'!$A$1:$V$31</definedName>
    <definedName name="_xlnm.Print_Area" localSheetId="8">'Leven'!$A$1:$V$46</definedName>
    <definedName name="_xlnm.Print_Area" localSheetId="7">'Newport'!$A$1:$V$47</definedName>
    <definedName name="_xlnm.Print_Area" localSheetId="0">'Overall'!$A$1:$M$92</definedName>
    <definedName name="_xlnm.Print_Area" localSheetId="6">'Rugby'!$A$1:$V$50</definedName>
    <definedName name="_xlnm.Print_Area" localSheetId="1">'Stats'!$A$1:$J$46</definedName>
    <definedName name="_xlnm.Print_Area" localSheetId="5">'Urmston'!$A$1:$V$45</definedName>
  </definedNames>
  <calcPr fullCalcOnLoad="1"/>
</workbook>
</file>

<file path=xl/sharedStrings.xml><?xml version="1.0" encoding="utf-8"?>
<sst xmlns="http://schemas.openxmlformats.org/spreadsheetml/2006/main" count="1289" uniqueCount="177">
  <si>
    <t>BRCA 1/12 SCALE STOCKCAR NATIONAL – POINTS TABLE 2014</t>
  </si>
  <si>
    <t>BOLD= Extra point for FTQ</t>
  </si>
  <si>
    <t>Heats:- 1st 10pts, 2nd 9, 3rd 8. Best 3 rounds</t>
  </si>
  <si>
    <t>Italic  = Final Winner</t>
  </si>
  <si>
    <t xml:space="preserve">    Final:- 1st 69pts, 2nd 68, 3rd 67 etc</t>
  </si>
  <si>
    <t>BOLD+Italic= FTQ + Final Winner</t>
  </si>
  <si>
    <t xml:space="preserve"> FTQ - 1 extra point</t>
  </si>
  <si>
    <t>P</t>
  </si>
  <si>
    <t>Round 1</t>
  </si>
  <si>
    <t>Round 2</t>
  </si>
  <si>
    <t>Round 3</t>
  </si>
  <si>
    <t>Round 4</t>
  </si>
  <si>
    <t>Round 5</t>
  </si>
  <si>
    <t>Round 6</t>
  </si>
  <si>
    <t>Round 7</t>
  </si>
  <si>
    <t>Average Points</t>
  </si>
  <si>
    <t>Best</t>
  </si>
  <si>
    <t>O</t>
  </si>
  <si>
    <t>Number</t>
  </si>
  <si>
    <t>Name</t>
  </si>
  <si>
    <t>Hathern</t>
  </si>
  <si>
    <t>Fordham</t>
  </si>
  <si>
    <t>Hereford</t>
  </si>
  <si>
    <t>Urmston</t>
  </si>
  <si>
    <t>Rugby</t>
  </si>
  <si>
    <t>Newport</t>
  </si>
  <si>
    <t>Leven</t>
  </si>
  <si>
    <t>S</t>
  </si>
  <si>
    <t>Points</t>
  </si>
  <si>
    <t>Matt Bennett</t>
  </si>
  <si>
    <t>Anthony Wyper</t>
  </si>
  <si>
    <t>Leighton Holroyd</t>
  </si>
  <si>
    <t>Ryan Cattell</t>
  </si>
  <si>
    <t>Gary Riddell</t>
  </si>
  <si>
    <t>Jim Burkett</t>
  </si>
  <si>
    <t>*Brandon Eccles</t>
  </si>
  <si>
    <t>Graham Eccles</t>
  </si>
  <si>
    <t>Gary Osbourne</t>
  </si>
  <si>
    <t>Miklos Szabados</t>
  </si>
  <si>
    <t>Alex Montague</t>
  </si>
  <si>
    <t>Jonathan Hartley</t>
  </si>
  <si>
    <t>Rob Whalley</t>
  </si>
  <si>
    <t>Mark Craig</t>
  </si>
  <si>
    <t>15=</t>
  </si>
  <si>
    <t>Jamie Clarke</t>
  </si>
  <si>
    <t>Chris Darlaston</t>
  </si>
  <si>
    <t>Allan Inness</t>
  </si>
  <si>
    <t>*James Sturman</t>
  </si>
  <si>
    <t>Pete Riddell</t>
  </si>
  <si>
    <t>Matt Roberts</t>
  </si>
  <si>
    <t>Keith Stanford</t>
  </si>
  <si>
    <t>Jason Reed</t>
  </si>
  <si>
    <t>Billy Clague</t>
  </si>
  <si>
    <t>Michael Clague</t>
  </si>
  <si>
    <t>Brian Nish</t>
  </si>
  <si>
    <t>Clive Buckler</t>
  </si>
  <si>
    <t>Danial Skeels</t>
  </si>
  <si>
    <t>Jon Cuts</t>
  </si>
  <si>
    <t>Paul Riddell</t>
  </si>
  <si>
    <t>Stuart Clarke</t>
  </si>
  <si>
    <t>Ben Harding</t>
  </si>
  <si>
    <t>32=</t>
  </si>
  <si>
    <t>Stewart Smith</t>
  </si>
  <si>
    <t>Rich Harding</t>
  </si>
  <si>
    <t>*James Eccles</t>
  </si>
  <si>
    <t>Iain Roper</t>
  </si>
  <si>
    <t>Josh Smith</t>
  </si>
  <si>
    <t>*Ryan Malt</t>
  </si>
  <si>
    <t>*Max Harding</t>
  </si>
  <si>
    <t>Ian Yarwood</t>
  </si>
  <si>
    <t>Duncan Stott</t>
  </si>
  <si>
    <t>*Josh Malt</t>
  </si>
  <si>
    <t>*Owen Bates</t>
  </si>
  <si>
    <t>Alan Greig</t>
  </si>
  <si>
    <t>Kev Falconer</t>
  </si>
  <si>
    <t>Maikel Rutten</t>
  </si>
  <si>
    <t>Pete Kurylo</t>
  </si>
  <si>
    <t>*Brandon O'Neil</t>
  </si>
  <si>
    <t>*Aaron Hatcliffe</t>
  </si>
  <si>
    <t>Lee Bishop</t>
  </si>
  <si>
    <t>Joseph Leeke</t>
  </si>
  <si>
    <t>Owen Pritchard</t>
  </si>
  <si>
    <t>Jamie Collins</t>
  </si>
  <si>
    <t>Mark Foster</t>
  </si>
  <si>
    <t>Peter Wright</t>
  </si>
  <si>
    <t>Dave Clarke</t>
  </si>
  <si>
    <t>Senfield Norton</t>
  </si>
  <si>
    <t>57=</t>
  </si>
  <si>
    <t>Johan Schoutanus</t>
  </si>
  <si>
    <t>Loz Collins</t>
  </si>
  <si>
    <t>59=</t>
  </si>
  <si>
    <t>*Hannah Ayriss</t>
  </si>
  <si>
    <t>Alex Penman</t>
  </si>
  <si>
    <t>61=</t>
  </si>
  <si>
    <t>Elliot Oliver</t>
  </si>
  <si>
    <t>Jasper Wijbenga</t>
  </si>
  <si>
    <t>David Pritchard</t>
  </si>
  <si>
    <t>64=</t>
  </si>
  <si>
    <t>Neil Ritchie</t>
  </si>
  <si>
    <t>* Matthew Foster</t>
  </si>
  <si>
    <t>Alan Crossland</t>
  </si>
  <si>
    <t>67=</t>
  </si>
  <si>
    <t>Foppe Minnema</t>
  </si>
  <si>
    <t>Shane Graham</t>
  </si>
  <si>
    <t>69=</t>
  </si>
  <si>
    <t>Andrew Poulter</t>
  </si>
  <si>
    <t>*Scott Darvill</t>
  </si>
  <si>
    <t>Ian Drake</t>
  </si>
  <si>
    <t>Paul Darvill</t>
  </si>
  <si>
    <t>Alan Harding</t>
  </si>
  <si>
    <t>John Twiggs</t>
  </si>
  <si>
    <t>Andy Cattell</t>
  </si>
  <si>
    <t>Tjidsger Postma</t>
  </si>
  <si>
    <t>Cars Raced</t>
  </si>
  <si>
    <t>Points compiler -  Chris Darlaston</t>
  </si>
  <si>
    <t>Gold</t>
  </si>
  <si>
    <t>National</t>
  </si>
  <si>
    <t>Superstar</t>
  </si>
  <si>
    <t>British</t>
  </si>
  <si>
    <t>European</t>
  </si>
  <si>
    <t>National Champion</t>
  </si>
  <si>
    <t>Red</t>
  </si>
  <si>
    <t>Blue</t>
  </si>
  <si>
    <t>Yellow</t>
  </si>
  <si>
    <t>White</t>
  </si>
  <si>
    <t>Total</t>
  </si>
  <si>
    <t>Friesland</t>
  </si>
  <si>
    <t>HOTS</t>
  </si>
  <si>
    <t>Lobith</t>
  </si>
  <si>
    <t>TIC</t>
  </si>
  <si>
    <t>YPL</t>
  </si>
  <si>
    <t>None</t>
  </si>
  <si>
    <t>Concourse Winner</t>
  </si>
  <si>
    <t>163/165</t>
  </si>
  <si>
    <t>Best Junior</t>
  </si>
  <si>
    <t>Best White</t>
  </si>
  <si>
    <t>n/a</t>
  </si>
  <si>
    <t>Best Yellow</t>
  </si>
  <si>
    <t>Best Blue</t>
  </si>
  <si>
    <r>
      <t>1</t>
    </r>
    <r>
      <rPr>
        <b/>
        <vertAlign val="superscript"/>
        <sz val="10"/>
        <color indexed="8"/>
        <rFont val="Arial"/>
        <family val="2"/>
      </rPr>
      <t>st</t>
    </r>
  </si>
  <si>
    <t>Matthew Bennett</t>
  </si>
  <si>
    <r>
      <t>2</t>
    </r>
    <r>
      <rPr>
        <b/>
        <vertAlign val="superscript"/>
        <sz val="10"/>
        <rFont val="Arial"/>
        <family val="2"/>
      </rPr>
      <t>nd</t>
    </r>
  </si>
  <si>
    <r>
      <t>3</t>
    </r>
    <r>
      <rPr>
        <b/>
        <vertAlign val="superscript"/>
        <sz val="10"/>
        <rFont val="Arial"/>
        <family val="2"/>
      </rPr>
      <t>rd</t>
    </r>
  </si>
  <si>
    <t>* Brandon Eccles</t>
  </si>
  <si>
    <r>
      <t>4</t>
    </r>
    <r>
      <rPr>
        <b/>
        <vertAlign val="superscript"/>
        <sz val="10"/>
        <rFont val="Arial"/>
        <family val="2"/>
      </rPr>
      <t>th</t>
    </r>
  </si>
  <si>
    <r>
      <t>5</t>
    </r>
    <r>
      <rPr>
        <b/>
        <vertAlign val="superscript"/>
        <sz val="10"/>
        <rFont val="Arial"/>
        <family val="2"/>
      </rPr>
      <t>th</t>
    </r>
  </si>
  <si>
    <r>
      <t>6</t>
    </r>
    <r>
      <rPr>
        <b/>
        <vertAlign val="superscript"/>
        <sz val="10"/>
        <rFont val="Arial"/>
        <family val="2"/>
      </rPr>
      <t>th</t>
    </r>
  </si>
  <si>
    <r>
      <t>7</t>
    </r>
    <r>
      <rPr>
        <b/>
        <vertAlign val="superscript"/>
        <sz val="10"/>
        <rFont val="Arial"/>
        <family val="2"/>
      </rPr>
      <t>th</t>
    </r>
  </si>
  <si>
    <r>
      <t>8</t>
    </r>
    <r>
      <rPr>
        <b/>
        <vertAlign val="superscript"/>
        <sz val="10"/>
        <rFont val="Arial"/>
        <family val="2"/>
      </rPr>
      <t>th</t>
    </r>
  </si>
  <si>
    <t>Jon Cutts</t>
  </si>
  <si>
    <t>Gary Osborne</t>
  </si>
  <si>
    <t>FTQ of the day</t>
  </si>
  <si>
    <t xml:space="preserve"> BRCA NATIONAL MEETING - OFFICIAL SCORE SHEET</t>
  </si>
  <si>
    <t xml:space="preserve">DATE OF MEETING- </t>
  </si>
  <si>
    <t>Best 3 Lap Scores</t>
  </si>
  <si>
    <t xml:space="preserve">Car </t>
  </si>
  <si>
    <t xml:space="preserve">Drivers </t>
  </si>
  <si>
    <t>Grade</t>
  </si>
  <si>
    <t>Club</t>
  </si>
  <si>
    <t>Round1</t>
  </si>
  <si>
    <t>Round2</t>
  </si>
  <si>
    <t>Round3</t>
  </si>
  <si>
    <t>Round4</t>
  </si>
  <si>
    <t>Consi</t>
  </si>
  <si>
    <t>Final</t>
  </si>
  <si>
    <t>Best 3</t>
  </si>
  <si>
    <t>No.</t>
  </si>
  <si>
    <t xml:space="preserve">Name </t>
  </si>
  <si>
    <t>Laps</t>
  </si>
  <si>
    <t>Position</t>
  </si>
  <si>
    <t>Concourse</t>
  </si>
  <si>
    <t>Brandon Eccles</t>
  </si>
  <si>
    <t>Matthew Roberts</t>
  </si>
  <si>
    <t>* James Sturman</t>
  </si>
  <si>
    <t>* Ryan Malt</t>
  </si>
  <si>
    <t>* James Eccles</t>
  </si>
  <si>
    <t>All Comers Winner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</si>
</sst>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0"/>
      <color indexed="51"/>
      <name val="Arial"/>
      <family val="2"/>
    </font>
    <font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1" applyNumberFormat="0" applyAlignment="0" applyProtection="0"/>
    <xf numFmtId="0" fontId="43" fillId="0" borderId="6" applyNumberFormat="0" applyFill="0" applyAlignment="0" applyProtection="0"/>
    <xf numFmtId="0" fontId="44" fillId="39" borderId="0" applyNumberFormat="0" applyBorder="0" applyAlignment="0" applyProtection="0"/>
    <xf numFmtId="0" fontId="0" fillId="40" borderId="7" applyNumberFormat="0" applyFont="0" applyAlignment="0" applyProtection="0"/>
    <xf numFmtId="0" fontId="45" fillId="28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1" fillId="41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27" borderId="11" xfId="0" applyFont="1" applyFill="1" applyBorder="1" applyAlignment="1">
      <alignment horizontal="left" vertical="top"/>
    </xf>
    <xf numFmtId="0" fontId="0" fillId="27" borderId="12" xfId="0" applyFont="1" applyFill="1" applyBorder="1" applyAlignment="1">
      <alignment/>
    </xf>
    <xf numFmtId="0" fontId="0" fillId="27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9" fillId="30" borderId="0" xfId="0" applyFont="1" applyFill="1" applyBorder="1" applyAlignment="1">
      <alignment/>
    </xf>
    <xf numFmtId="0" fontId="10" fillId="30" borderId="0" xfId="0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1" fillId="27" borderId="15" xfId="0" applyFont="1" applyFill="1" applyBorder="1" applyAlignment="1">
      <alignment vertical="top"/>
    </xf>
    <xf numFmtId="0" fontId="0" fillId="27" borderId="0" xfId="0" applyFont="1" applyFill="1" applyBorder="1" applyAlignment="1">
      <alignment/>
    </xf>
    <xf numFmtId="0" fontId="0" fillId="27" borderId="16" xfId="0" applyFont="1" applyFill="1" applyBorder="1" applyAlignment="1">
      <alignment/>
    </xf>
    <xf numFmtId="0" fontId="1" fillId="42" borderId="17" xfId="0" applyFont="1" applyFill="1" applyBorder="1" applyAlignment="1">
      <alignment/>
    </xf>
    <xf numFmtId="0" fontId="0" fillId="42" borderId="17" xfId="0" applyFont="1" applyFill="1" applyBorder="1" applyAlignment="1">
      <alignment horizontal="center"/>
    </xf>
    <xf numFmtId="0" fontId="0" fillId="42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4" fontId="8" fillId="27" borderId="19" xfId="0" applyNumberFormat="1" applyFont="1" applyFill="1" applyBorder="1" applyAlignment="1">
      <alignment horizontal="left"/>
    </xf>
    <xf numFmtId="0" fontId="8" fillId="27" borderId="20" xfId="0" applyFont="1" applyFill="1" applyBorder="1" applyAlignment="1">
      <alignment horizontal="left"/>
    </xf>
    <xf numFmtId="0" fontId="8" fillId="27" borderId="21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43" borderId="29" xfId="0" applyFont="1" applyFill="1" applyBorder="1" applyAlignment="1">
      <alignment horizontal="center"/>
    </xf>
    <xf numFmtId="0" fontId="8" fillId="43" borderId="30" xfId="0" applyFont="1" applyFill="1" applyBorder="1" applyAlignment="1">
      <alignment horizontal="center"/>
    </xf>
    <xf numFmtId="0" fontId="8" fillId="43" borderId="31" xfId="0" applyFont="1" applyFill="1" applyBorder="1" applyAlignment="1">
      <alignment horizontal="center"/>
    </xf>
    <xf numFmtId="0" fontId="8" fillId="43" borderId="32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14" fontId="8" fillId="0" borderId="35" xfId="0" applyNumberFormat="1" applyFont="1" applyBorder="1" applyAlignment="1">
      <alignment horizontal="center"/>
    </xf>
    <xf numFmtId="14" fontId="8" fillId="0" borderId="36" xfId="0" applyNumberFormat="1" applyFont="1" applyBorder="1" applyAlignment="1">
      <alignment horizontal="center"/>
    </xf>
    <xf numFmtId="14" fontId="8" fillId="0" borderId="37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30" borderId="0" xfId="0" applyFont="1" applyFill="1" applyAlignment="1">
      <alignment horizontal="center"/>
    </xf>
    <xf numFmtId="0" fontId="1" fillId="41" borderId="0" xfId="0" applyFont="1" applyFill="1" applyAlignment="1">
      <alignment horizontal="center"/>
    </xf>
    <xf numFmtId="0" fontId="1" fillId="42" borderId="1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 vertical="top"/>
    </xf>
    <xf numFmtId="1" fontId="1" fillId="0" borderId="39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center" vertical="top"/>
    </xf>
    <xf numFmtId="0" fontId="0" fillId="0" borderId="36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2" fontId="10" fillId="0" borderId="40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4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41" xfId="0" applyFont="1" applyBorder="1" applyAlignment="1">
      <alignment horizontal="center"/>
    </xf>
    <xf numFmtId="0" fontId="8" fillId="43" borderId="3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7" borderId="36" xfId="40" applyNumberFormat="1" applyBorder="1" applyAlignment="1" applyProtection="1">
      <alignment horizontal="center"/>
      <protection/>
    </xf>
    <xf numFmtId="0" fontId="4" fillId="35" borderId="39" xfId="54" applyNumberFormat="1" applyFont="1" applyBorder="1" applyAlignment="1" applyProtection="1">
      <alignment horizontal="left"/>
      <protection/>
    </xf>
    <xf numFmtId="0" fontId="1" fillId="35" borderId="39" xfId="53" applyNumberFormat="1" applyFont="1" applyBorder="1" applyAlignment="1" applyProtection="1">
      <alignment horizontal="left"/>
      <protection/>
    </xf>
    <xf numFmtId="0" fontId="1" fillId="35" borderId="39" xfId="53" applyNumberFormat="1" applyFont="1" applyBorder="1" applyAlignment="1" applyProtection="1">
      <alignment horizontal="center"/>
      <protection/>
    </xf>
    <xf numFmtId="0" fontId="4" fillId="35" borderId="39" xfId="54" applyNumberFormat="1" applyFont="1" applyBorder="1" applyAlignment="1" applyProtection="1">
      <alignment horizontal="center"/>
      <protection/>
    </xf>
    <xf numFmtId="0" fontId="1" fillId="34" borderId="39" xfId="52" applyNumberFormat="1" applyFont="1" applyBorder="1" applyAlignment="1" applyProtection="1">
      <alignment horizontal="left"/>
      <protection/>
    </xf>
    <xf numFmtId="0" fontId="1" fillId="35" borderId="36" xfId="53" applyNumberFormat="1" applyFont="1" applyBorder="1" applyAlignment="1" applyProtection="1">
      <alignment horizontal="left"/>
      <protection/>
    </xf>
    <xf numFmtId="0" fontId="3" fillId="33" borderId="39" xfId="51" applyNumberFormat="1" applyFont="1" applyBorder="1" applyAlignment="1" applyProtection="1">
      <alignment horizontal="left"/>
      <protection/>
    </xf>
    <xf numFmtId="0" fontId="2" fillId="32" borderId="39" xfId="50" applyNumberFormat="1" applyFont="1" applyBorder="1" applyAlignment="1" applyProtection="1">
      <alignment horizontal="left"/>
      <protection/>
    </xf>
    <xf numFmtId="0" fontId="2" fillId="32" borderId="39" xfId="50" applyNumberFormat="1" applyFont="1" applyBorder="1" applyAlignment="1" applyProtection="1">
      <alignment horizontal="center"/>
      <protection/>
    </xf>
    <xf numFmtId="0" fontId="1" fillId="37" borderId="39" xfId="56" applyNumberFormat="1" applyFont="1" applyBorder="1" applyAlignment="1" applyProtection="1">
      <alignment horizontal="left"/>
      <protection/>
    </xf>
    <xf numFmtId="0" fontId="3" fillId="33" borderId="39" xfId="51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1" fillId="0" borderId="37" xfId="0" applyFont="1" applyBorder="1" applyAlignment="1">
      <alignment horizontal="center"/>
    </xf>
    <xf numFmtId="0" fontId="1" fillId="30" borderId="0" xfId="0" applyFont="1" applyFill="1" applyBorder="1" applyAlignment="1">
      <alignment/>
    </xf>
    <xf numFmtId="0" fontId="0" fillId="3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27" borderId="0" xfId="0" applyFont="1" applyFill="1" applyAlignment="1">
      <alignment/>
    </xf>
    <xf numFmtId="0" fontId="0" fillId="27" borderId="0" xfId="0" applyFont="1" applyFill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41" borderId="42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41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27" borderId="39" xfId="40" applyNumberFormat="1" applyBorder="1" applyAlignment="1" applyProtection="1">
      <alignment horizontal="center"/>
      <protection/>
    </xf>
    <xf numFmtId="0" fontId="0" fillId="36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41" borderId="39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41" borderId="36" xfId="0" applyFont="1" applyFill="1" applyBorder="1" applyAlignment="1">
      <alignment/>
    </xf>
    <xf numFmtId="0" fontId="0" fillId="0" borderId="39" xfId="0" applyNumberFormat="1" applyBorder="1" applyAlignment="1" applyProtection="1">
      <alignment horizontal="center"/>
      <protection/>
    </xf>
    <xf numFmtId="0" fontId="1" fillId="30" borderId="39" xfId="48" applyNumberFormat="1" applyBorder="1" applyAlignment="1" applyProtection="1">
      <alignment horizontal="center"/>
      <protection/>
    </xf>
    <xf numFmtId="0" fontId="1" fillId="30" borderId="36" xfId="48" applyNumberFormat="1" applyBorder="1" applyAlignment="1" applyProtection="1">
      <alignment/>
      <protection/>
    </xf>
    <xf numFmtId="0" fontId="0" fillId="0" borderId="30" xfId="0" applyNumberFormat="1" applyFont="1" applyFill="1" applyBorder="1" applyAlignment="1">
      <alignment horizontal="center"/>
    </xf>
    <xf numFmtId="0" fontId="1" fillId="36" borderId="39" xfId="55" applyNumberFormat="1" applyFont="1" applyBorder="1" applyAlignment="1" applyProtection="1">
      <alignment horizontal="left"/>
      <protection/>
    </xf>
    <xf numFmtId="0" fontId="0" fillId="0" borderId="36" xfId="0" applyFont="1" applyBorder="1" applyAlignment="1">
      <alignment wrapText="1"/>
    </xf>
    <xf numFmtId="0" fontId="0" fillId="0" borderId="0" xfId="0" applyFont="1" applyAlignment="1">
      <alignment horizontal="right"/>
    </xf>
    <xf numFmtId="0" fontId="1" fillId="34" borderId="39" xfId="52" applyNumberFormat="1" applyFont="1" applyBorder="1" applyAlignment="1" applyProtection="1">
      <alignment horizontal="center"/>
      <protection/>
    </xf>
    <xf numFmtId="0" fontId="1" fillId="37" borderId="39" xfId="56" applyNumberFormat="1" applyFont="1" applyBorder="1" applyAlignment="1" applyProtection="1">
      <alignment horizontal="center"/>
      <protection/>
    </xf>
    <xf numFmtId="0" fontId="1" fillId="36" borderId="39" xfId="55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3" fillId="33" borderId="36" xfId="51" applyNumberFormat="1" applyFont="1" applyBorder="1" applyAlignment="1" applyProtection="1">
      <alignment horizontal="center" vertical="center"/>
      <protection/>
    </xf>
    <xf numFmtId="0" fontId="1" fillId="34" borderId="36" xfId="52" applyNumberFormat="1" applyFont="1" applyBorder="1" applyAlignment="1" applyProtection="1">
      <alignment horizontal="center" vertical="center"/>
      <protection/>
    </xf>
    <xf numFmtId="0" fontId="4" fillId="35" borderId="36" xfId="54" applyNumberFormat="1" applyFont="1" applyBorder="1" applyAlignment="1" applyProtection="1">
      <alignment horizontal="center" vertical="center"/>
      <protection/>
    </xf>
    <xf numFmtId="0" fontId="4" fillId="35" borderId="36" xfId="54" applyNumberFormat="1" applyFont="1" applyBorder="1" applyAlignment="1" applyProtection="1">
      <alignment horizontal="center" vertical="center" wrapText="1"/>
      <protection/>
    </xf>
    <xf numFmtId="0" fontId="1" fillId="35" borderId="36" xfId="53" applyNumberFormat="1" applyFont="1" applyBorder="1" applyAlignment="1" applyProtection="1">
      <alignment horizontal="center" vertical="center" wrapText="1"/>
      <protection/>
    </xf>
    <xf numFmtId="0" fontId="2" fillId="32" borderId="36" xfId="50" applyNumberFormat="1" applyFont="1" applyBorder="1" applyAlignment="1" applyProtection="1">
      <alignment horizontal="center" vertical="center" wrapText="1"/>
      <protection/>
    </xf>
    <xf numFmtId="0" fontId="1" fillId="37" borderId="36" xfId="56" applyNumberFormat="1" applyFont="1" applyBorder="1" applyAlignment="1" applyProtection="1">
      <alignment horizontal="center" vertical="center" wrapText="1"/>
      <protection/>
    </xf>
    <xf numFmtId="0" fontId="1" fillId="36" borderId="36" xfId="55" applyNumberFormat="1" applyFont="1" applyBorder="1" applyAlignment="1" applyProtection="1">
      <alignment horizontal="center" vertical="center" wrapText="1"/>
      <protection/>
    </xf>
    <xf numFmtId="0" fontId="1" fillId="34" borderId="36" xfId="52" applyNumberFormat="1" applyFont="1" applyBorder="1" applyAlignment="1" applyProtection="1">
      <alignment horizontal="center" vertical="center" wrapText="1"/>
      <protection/>
    </xf>
    <xf numFmtId="0" fontId="3" fillId="33" borderId="36" xfId="51" applyNumberFormat="1" applyFont="1" applyBorder="1" applyAlignment="1" applyProtection="1">
      <alignment horizontal="center" vertical="center" wrapText="1"/>
      <protection/>
    </xf>
    <xf numFmtId="0" fontId="1" fillId="45" borderId="36" xfId="55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st 3 Laps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TQ" xfId="48"/>
    <cellStyle name="Good" xfId="49"/>
    <cellStyle name="Grade - Blue" xfId="50"/>
    <cellStyle name="Grade - Gold" xfId="51"/>
    <cellStyle name="Grade - National" xfId="52"/>
    <cellStyle name="Grade - Red" xfId="53"/>
    <cellStyle name="Grade - Superstar" xfId="54"/>
    <cellStyle name="Grade - White" xfId="55"/>
    <cellStyle name="Grade - Yellow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91"/>
  <sheetViews>
    <sheetView tabSelected="1" zoomScalePageLayoutView="0" workbookViewId="0" topLeftCell="A1">
      <selection activeCell="L31" sqref="L31"/>
    </sheetView>
  </sheetViews>
  <sheetFormatPr defaultColWidth="10.28125" defaultRowHeight="12.75" customHeight="1"/>
  <cols>
    <col min="1" max="1" width="6.28125" style="1" customWidth="1"/>
    <col min="2" max="2" width="8.7109375" style="2" customWidth="1"/>
    <col min="3" max="3" width="29.8515625" style="1" customWidth="1"/>
    <col min="4" max="7" width="10.140625" style="1" customWidth="1"/>
    <col min="8" max="9" width="11.00390625" style="1" customWidth="1"/>
    <col min="10" max="10" width="9.140625" style="1" customWidth="1"/>
    <col min="11" max="11" width="8.7109375" style="1" customWidth="1"/>
    <col min="12" max="12" width="9.140625" style="1" customWidth="1"/>
    <col min="13" max="218" width="10.00390625" style="1" customWidth="1"/>
  </cols>
  <sheetData>
    <row r="1" spans="1:13" ht="15" customHeight="1">
      <c r="A1" s="3"/>
      <c r="B1" s="3"/>
      <c r="C1" s="3"/>
      <c r="D1" s="4"/>
      <c r="H1"/>
      <c r="I1" s="5"/>
      <c r="J1" s="4"/>
      <c r="K1" s="4"/>
      <c r="L1" s="4"/>
      <c r="M1" s="2"/>
    </row>
    <row r="2" spans="1:13" ht="15" customHeight="1">
      <c r="A2" s="3"/>
      <c r="B2" s="3"/>
      <c r="C2" s="6" t="s">
        <v>0</v>
      </c>
      <c r="D2" s="7"/>
      <c r="E2" s="8"/>
      <c r="H2" s="5"/>
      <c r="J2" s="4"/>
      <c r="K2" s="4"/>
      <c r="L2" s="4"/>
      <c r="M2" s="2"/>
    </row>
    <row r="3" spans="1:13" ht="15" customHeight="1">
      <c r="A3" s="3"/>
      <c r="B3" s="3"/>
      <c r="C3" s="3"/>
      <c r="D3" s="9"/>
      <c r="F3" s="6"/>
      <c r="G3" s="6"/>
      <c r="H3" s="5"/>
      <c r="I3" s="5"/>
      <c r="J3" s="4"/>
      <c r="K3" s="4"/>
      <c r="L3" s="4"/>
      <c r="M3" s="10"/>
    </row>
    <row r="4" spans="1:13" ht="15" customHeight="1">
      <c r="A4" s="11" t="s">
        <v>1</v>
      </c>
      <c r="B4" s="12"/>
      <c r="C4" s="13"/>
      <c r="D4" s="14"/>
      <c r="E4" s="14"/>
      <c r="F4" s="6"/>
      <c r="G4" s="6"/>
      <c r="H4" s="15"/>
      <c r="I4" s="16" t="s">
        <v>2</v>
      </c>
      <c r="J4" s="17"/>
      <c r="K4" s="17"/>
      <c r="L4" s="18"/>
      <c r="M4" s="19"/>
    </row>
    <row r="5" spans="1:13" ht="15" customHeight="1">
      <c r="A5" s="20" t="s">
        <v>3</v>
      </c>
      <c r="B5" s="21"/>
      <c r="C5" s="22"/>
      <c r="D5" s="23"/>
      <c r="E5" s="24"/>
      <c r="F5" s="23"/>
      <c r="G5" s="23"/>
      <c r="H5" s="15"/>
      <c r="I5" s="25" t="s">
        <v>4</v>
      </c>
      <c r="J5" s="26"/>
      <c r="K5" s="26"/>
      <c r="L5" s="27"/>
      <c r="M5" s="19"/>
    </row>
    <row r="6" spans="1:12" ht="14.25" customHeight="1">
      <c r="A6" s="28" t="s">
        <v>5</v>
      </c>
      <c r="B6" s="29"/>
      <c r="C6" s="30"/>
      <c r="D6" s="31"/>
      <c r="E6" s="31"/>
      <c r="F6" s="31"/>
      <c r="G6" s="31"/>
      <c r="H6" s="32"/>
      <c r="I6" s="33" t="s">
        <v>6</v>
      </c>
      <c r="J6" s="34"/>
      <c r="K6" s="34"/>
      <c r="L6" s="35"/>
    </row>
    <row r="7" spans="1:219" ht="14.25" customHeight="1">
      <c r="A7" s="36" t="s">
        <v>7</v>
      </c>
      <c r="B7" s="37"/>
      <c r="C7" s="38"/>
      <c r="D7" s="39" t="s">
        <v>8</v>
      </c>
      <c r="E7" s="40" t="s">
        <v>9</v>
      </c>
      <c r="F7" s="41" t="s">
        <v>10</v>
      </c>
      <c r="G7" s="40" t="s">
        <v>11</v>
      </c>
      <c r="H7" s="41" t="s">
        <v>12</v>
      </c>
      <c r="I7" s="41" t="s">
        <v>13</v>
      </c>
      <c r="J7" s="42" t="s">
        <v>14</v>
      </c>
      <c r="K7" s="131" t="s">
        <v>15</v>
      </c>
      <c r="L7" s="43" t="s">
        <v>16</v>
      </c>
      <c r="M7"/>
      <c r="HI7"/>
      <c r="HJ7"/>
      <c r="HK7" s="1"/>
    </row>
    <row r="8" spans="1:219" ht="14.25" customHeight="1">
      <c r="A8" s="44" t="s">
        <v>17</v>
      </c>
      <c r="B8" s="44" t="s">
        <v>18</v>
      </c>
      <c r="C8" s="45" t="s">
        <v>19</v>
      </c>
      <c r="D8" s="46" t="s">
        <v>20</v>
      </c>
      <c r="E8" s="47" t="s">
        <v>21</v>
      </c>
      <c r="F8" s="47" t="s">
        <v>22</v>
      </c>
      <c r="G8" s="47" t="s">
        <v>23</v>
      </c>
      <c r="H8" s="48" t="s">
        <v>24</v>
      </c>
      <c r="I8" s="48" t="s">
        <v>25</v>
      </c>
      <c r="J8" s="49" t="s">
        <v>26</v>
      </c>
      <c r="K8" s="131"/>
      <c r="L8" s="50">
        <v>5</v>
      </c>
      <c r="M8"/>
      <c r="HI8"/>
      <c r="HJ8"/>
      <c r="HK8" s="1"/>
    </row>
    <row r="9" spans="1:219" ht="14.25" customHeight="1">
      <c r="A9" s="51" t="s">
        <v>27</v>
      </c>
      <c r="B9" s="52"/>
      <c r="C9" s="53"/>
      <c r="D9" s="54">
        <v>41693</v>
      </c>
      <c r="E9" s="55">
        <v>41756</v>
      </c>
      <c r="F9" s="55">
        <v>41763</v>
      </c>
      <c r="G9" s="55">
        <v>41785</v>
      </c>
      <c r="H9" s="55">
        <v>41798</v>
      </c>
      <c r="I9" s="55">
        <v>41895</v>
      </c>
      <c r="J9" s="56">
        <v>41896</v>
      </c>
      <c r="K9" s="131"/>
      <c r="L9" s="57" t="s">
        <v>28</v>
      </c>
      <c r="M9"/>
      <c r="HI9"/>
      <c r="HJ9"/>
      <c r="HK9" s="1"/>
    </row>
    <row r="10" spans="1:218" ht="14.25" customHeight="1">
      <c r="A10" s="58">
        <v>1</v>
      </c>
      <c r="B10" s="59">
        <v>413</v>
      </c>
      <c r="C10" s="60" t="s">
        <v>29</v>
      </c>
      <c r="D10" s="61">
        <v>99</v>
      </c>
      <c r="E10" s="62">
        <v>98</v>
      </c>
      <c r="F10" s="63">
        <v>100</v>
      </c>
      <c r="G10" s="61">
        <v>99</v>
      </c>
      <c r="H10" s="63">
        <v>100</v>
      </c>
      <c r="I10" s="62">
        <v>99</v>
      </c>
      <c r="J10" s="64">
        <v>98</v>
      </c>
      <c r="K10" s="65">
        <f aca="true" t="shared" si="0" ref="K10:K85">L10/IF(COUNT(D10:J10)&gt;5,5,COUNT(D10:J10))</f>
        <v>99.4</v>
      </c>
      <c r="L10" s="66">
        <f aca="true" t="shared" si="1" ref="L10:L89">+SUM(IF(COUNT(D10:J10)&gt;=1,LARGE(D10:J10,1),0)+IF(COUNT(D10:J10)&gt;=2,LARGE(D10:J10,2),0)+IF(COUNT(D10:J10)&gt;=3,LARGE(D10:J10,3),0)+IF(COUNT(D10:J10)&gt;=4,LARGE(D10:J10,4),0)+IF(COUNT(D10:J10)&gt;=5,LARGE(D10:J10,5),0))</f>
        <v>497</v>
      </c>
      <c r="M10"/>
      <c r="HG10"/>
      <c r="HH10"/>
      <c r="HJ10"/>
    </row>
    <row r="11" spans="1:218" ht="16.5" customHeight="1">
      <c r="A11" s="58">
        <v>2</v>
      </c>
      <c r="B11" s="59">
        <v>30</v>
      </c>
      <c r="C11" s="60" t="s">
        <v>30</v>
      </c>
      <c r="D11" s="64">
        <v>98</v>
      </c>
      <c r="E11" s="64">
        <v>91</v>
      </c>
      <c r="F11" s="64"/>
      <c r="G11" s="62">
        <v>99</v>
      </c>
      <c r="H11" s="64">
        <v>91</v>
      </c>
      <c r="I11" s="61">
        <v>99</v>
      </c>
      <c r="J11" s="63">
        <v>100</v>
      </c>
      <c r="K11" s="67">
        <f t="shared" si="0"/>
        <v>97.4</v>
      </c>
      <c r="L11" s="66">
        <f t="shared" si="1"/>
        <v>487</v>
      </c>
      <c r="M11"/>
      <c r="HG11"/>
      <c r="HH11"/>
      <c r="HJ11"/>
    </row>
    <row r="12" spans="1:218" ht="16.5" customHeight="1">
      <c r="A12" s="58">
        <v>3</v>
      </c>
      <c r="B12" s="59">
        <v>40</v>
      </c>
      <c r="C12" s="60" t="s">
        <v>31</v>
      </c>
      <c r="D12" s="64">
        <v>90</v>
      </c>
      <c r="E12" s="61">
        <v>97</v>
      </c>
      <c r="F12" s="64">
        <v>95</v>
      </c>
      <c r="G12" s="64">
        <v>84</v>
      </c>
      <c r="H12" s="64">
        <v>98</v>
      </c>
      <c r="I12" s="64">
        <v>96</v>
      </c>
      <c r="J12" s="64">
        <v>95</v>
      </c>
      <c r="K12" s="67">
        <f t="shared" si="0"/>
        <v>96.2</v>
      </c>
      <c r="L12" s="66">
        <f t="shared" si="1"/>
        <v>481</v>
      </c>
      <c r="M12"/>
      <c r="HG12"/>
      <c r="HH12"/>
      <c r="HJ12"/>
    </row>
    <row r="13" spans="1:218" ht="14.25" customHeight="1">
      <c r="A13" s="58">
        <v>4</v>
      </c>
      <c r="B13" s="59">
        <v>904</v>
      </c>
      <c r="C13" s="60" t="s">
        <v>32</v>
      </c>
      <c r="D13" s="64">
        <v>87</v>
      </c>
      <c r="E13" s="64">
        <v>98</v>
      </c>
      <c r="F13" s="64">
        <v>96</v>
      </c>
      <c r="G13" s="64">
        <v>94</v>
      </c>
      <c r="H13" s="64">
        <v>94</v>
      </c>
      <c r="I13" s="64"/>
      <c r="J13" s="64"/>
      <c r="K13" s="67">
        <f t="shared" si="0"/>
        <v>93.8</v>
      </c>
      <c r="L13" s="66">
        <f t="shared" si="1"/>
        <v>469</v>
      </c>
      <c r="M13"/>
      <c r="HG13"/>
      <c r="HH13"/>
      <c r="HJ13"/>
    </row>
    <row r="14" spans="1:218" ht="14.25" customHeight="1">
      <c r="A14" s="58">
        <v>5</v>
      </c>
      <c r="B14" s="59">
        <v>600</v>
      </c>
      <c r="C14" s="60" t="s">
        <v>33</v>
      </c>
      <c r="D14" s="64">
        <v>91</v>
      </c>
      <c r="E14" s="64">
        <v>93</v>
      </c>
      <c r="F14" s="64"/>
      <c r="G14" s="64">
        <v>95</v>
      </c>
      <c r="H14" s="64"/>
      <c r="I14" s="64">
        <v>92</v>
      </c>
      <c r="J14" s="64">
        <v>89</v>
      </c>
      <c r="K14" s="67">
        <f t="shared" si="0"/>
        <v>92</v>
      </c>
      <c r="L14" s="66">
        <f t="shared" si="1"/>
        <v>460</v>
      </c>
      <c r="M14"/>
      <c r="HG14"/>
      <c r="HH14"/>
      <c r="HJ14"/>
    </row>
    <row r="15" spans="1:218" ht="14.25" customHeight="1">
      <c r="A15" s="58">
        <v>6</v>
      </c>
      <c r="B15" s="59">
        <v>546</v>
      </c>
      <c r="C15" s="60" t="s">
        <v>34</v>
      </c>
      <c r="D15" s="64">
        <v>87</v>
      </c>
      <c r="E15" s="64">
        <v>93</v>
      </c>
      <c r="F15" s="64">
        <v>88</v>
      </c>
      <c r="G15" s="64">
        <v>94</v>
      </c>
      <c r="H15" s="64">
        <v>91</v>
      </c>
      <c r="I15" s="64">
        <v>92</v>
      </c>
      <c r="J15" s="64">
        <v>88</v>
      </c>
      <c r="K15" s="67">
        <f t="shared" si="0"/>
        <v>91.6</v>
      </c>
      <c r="L15" s="66">
        <f t="shared" si="1"/>
        <v>458</v>
      </c>
      <c r="M15"/>
      <c r="HG15"/>
      <c r="HH15"/>
      <c r="HJ15"/>
    </row>
    <row r="16" spans="1:218" ht="14.25" customHeight="1">
      <c r="A16" s="58">
        <v>7</v>
      </c>
      <c r="B16" s="68">
        <v>531</v>
      </c>
      <c r="C16" s="60" t="s">
        <v>35</v>
      </c>
      <c r="D16" s="64">
        <v>92</v>
      </c>
      <c r="E16" s="64">
        <v>68</v>
      </c>
      <c r="F16" s="64">
        <v>92</v>
      </c>
      <c r="G16" s="64">
        <v>90</v>
      </c>
      <c r="H16" s="64">
        <v>94</v>
      </c>
      <c r="I16" s="64">
        <v>86</v>
      </c>
      <c r="J16" s="64">
        <v>80</v>
      </c>
      <c r="K16" s="67">
        <f t="shared" si="0"/>
        <v>90.8</v>
      </c>
      <c r="L16" s="66">
        <f t="shared" si="1"/>
        <v>454</v>
      </c>
      <c r="M16"/>
      <c r="HG16"/>
      <c r="HH16"/>
      <c r="HJ16"/>
    </row>
    <row r="17" spans="1:218" ht="14.25" customHeight="1">
      <c r="A17" s="58">
        <v>8</v>
      </c>
      <c r="B17" s="59">
        <v>530</v>
      </c>
      <c r="C17" s="60" t="s">
        <v>36</v>
      </c>
      <c r="D17" s="64">
        <v>95</v>
      </c>
      <c r="E17" s="64">
        <v>85</v>
      </c>
      <c r="F17" s="69">
        <v>90</v>
      </c>
      <c r="G17" s="64">
        <v>83</v>
      </c>
      <c r="H17" s="64">
        <v>84</v>
      </c>
      <c r="I17" s="64">
        <v>92</v>
      </c>
      <c r="J17" s="64">
        <v>57</v>
      </c>
      <c r="K17" s="67">
        <f t="shared" si="0"/>
        <v>89.2</v>
      </c>
      <c r="L17" s="66">
        <f t="shared" si="1"/>
        <v>446</v>
      </c>
      <c r="M17"/>
      <c r="HG17"/>
      <c r="HH17"/>
      <c r="HJ17"/>
    </row>
    <row r="18" spans="1:218" ht="14.25" customHeight="1">
      <c r="A18" s="58">
        <v>9</v>
      </c>
      <c r="B18" s="59">
        <v>288</v>
      </c>
      <c r="C18" s="60" t="s">
        <v>37</v>
      </c>
      <c r="D18" s="64">
        <v>70</v>
      </c>
      <c r="E18" s="64">
        <v>70</v>
      </c>
      <c r="F18" s="64">
        <v>81</v>
      </c>
      <c r="G18" s="64">
        <v>80</v>
      </c>
      <c r="H18" s="64">
        <v>75</v>
      </c>
      <c r="I18" s="64">
        <v>85</v>
      </c>
      <c r="J18" s="64">
        <v>95</v>
      </c>
      <c r="K18" s="67">
        <f t="shared" si="0"/>
        <v>83.2</v>
      </c>
      <c r="L18" s="66">
        <f t="shared" si="1"/>
        <v>416</v>
      </c>
      <c r="M18"/>
      <c r="HG18"/>
      <c r="HH18"/>
      <c r="HJ18"/>
    </row>
    <row r="19" spans="1:218" ht="14.25" customHeight="1">
      <c r="A19" s="58">
        <v>10</v>
      </c>
      <c r="B19" s="59">
        <v>219</v>
      </c>
      <c r="C19" s="60" t="s">
        <v>38</v>
      </c>
      <c r="D19" s="64">
        <v>82</v>
      </c>
      <c r="E19" s="64">
        <v>73</v>
      </c>
      <c r="F19" s="64">
        <v>80</v>
      </c>
      <c r="G19" s="64">
        <v>77</v>
      </c>
      <c r="H19" s="64">
        <v>83</v>
      </c>
      <c r="I19" s="64">
        <v>78</v>
      </c>
      <c r="J19" s="64">
        <v>92</v>
      </c>
      <c r="K19" s="67">
        <f t="shared" si="0"/>
        <v>83</v>
      </c>
      <c r="L19" s="66">
        <f t="shared" si="1"/>
        <v>415</v>
      </c>
      <c r="M19"/>
      <c r="HG19"/>
      <c r="HH19"/>
      <c r="HJ19"/>
    </row>
    <row r="20" spans="1:218" ht="14.25" customHeight="1">
      <c r="A20" s="58">
        <v>11</v>
      </c>
      <c r="B20" s="59">
        <v>89</v>
      </c>
      <c r="C20" s="60" t="s">
        <v>39</v>
      </c>
      <c r="D20" s="64">
        <v>43</v>
      </c>
      <c r="E20" s="64">
        <v>57</v>
      </c>
      <c r="F20" s="64">
        <v>67</v>
      </c>
      <c r="G20" s="64">
        <v>89</v>
      </c>
      <c r="H20" s="64">
        <v>71</v>
      </c>
      <c r="I20" s="64">
        <v>94</v>
      </c>
      <c r="J20" s="64">
        <v>83</v>
      </c>
      <c r="K20" s="67">
        <f t="shared" si="0"/>
        <v>80.8</v>
      </c>
      <c r="L20" s="66">
        <f t="shared" si="1"/>
        <v>404</v>
      </c>
      <c r="M20"/>
      <c r="HG20"/>
      <c r="HH20"/>
      <c r="HJ20"/>
    </row>
    <row r="21" spans="1:218" ht="14.25" customHeight="1">
      <c r="A21" s="58">
        <v>12</v>
      </c>
      <c r="B21" s="59">
        <v>259</v>
      </c>
      <c r="C21" s="60" t="s">
        <v>40</v>
      </c>
      <c r="D21" s="64">
        <v>58</v>
      </c>
      <c r="E21" s="64">
        <v>72</v>
      </c>
      <c r="F21" s="64">
        <v>90</v>
      </c>
      <c r="G21" s="64">
        <v>73</v>
      </c>
      <c r="H21" s="64">
        <v>78</v>
      </c>
      <c r="I21" s="64">
        <v>79</v>
      </c>
      <c r="J21" s="64">
        <v>82</v>
      </c>
      <c r="K21" s="67">
        <f t="shared" si="0"/>
        <v>80.4</v>
      </c>
      <c r="L21" s="66">
        <f t="shared" si="1"/>
        <v>402</v>
      </c>
      <c r="M21"/>
      <c r="HG21"/>
      <c r="HH21"/>
      <c r="HJ21"/>
    </row>
    <row r="22" spans="1:218" ht="14.25" customHeight="1">
      <c r="A22" s="58">
        <v>13</v>
      </c>
      <c r="B22" s="64">
        <v>91</v>
      </c>
      <c r="C22" s="60" t="s">
        <v>41</v>
      </c>
      <c r="D22" s="64">
        <v>73</v>
      </c>
      <c r="E22" s="64">
        <v>63</v>
      </c>
      <c r="F22" s="64">
        <v>79</v>
      </c>
      <c r="G22" s="64">
        <v>75</v>
      </c>
      <c r="H22" s="64">
        <v>75</v>
      </c>
      <c r="I22" s="64">
        <v>87</v>
      </c>
      <c r="J22" s="64">
        <v>82</v>
      </c>
      <c r="K22" s="67">
        <f t="shared" si="0"/>
        <v>79.6</v>
      </c>
      <c r="L22" s="66">
        <f t="shared" si="1"/>
        <v>398</v>
      </c>
      <c r="M22"/>
      <c r="HG22"/>
      <c r="HH22"/>
      <c r="HJ22"/>
    </row>
    <row r="23" spans="1:218" ht="14.25" customHeight="1">
      <c r="A23" s="58">
        <v>14</v>
      </c>
      <c r="B23" s="59">
        <v>141</v>
      </c>
      <c r="C23" s="60" t="s">
        <v>42</v>
      </c>
      <c r="D23" s="64">
        <v>63</v>
      </c>
      <c r="E23" s="64">
        <v>69</v>
      </c>
      <c r="F23" s="64"/>
      <c r="G23" s="64">
        <v>80</v>
      </c>
      <c r="H23" s="64">
        <v>82</v>
      </c>
      <c r="I23" s="64">
        <v>77</v>
      </c>
      <c r="J23" s="64">
        <v>89</v>
      </c>
      <c r="K23" s="67">
        <f t="shared" si="0"/>
        <v>79.4</v>
      </c>
      <c r="L23" s="66">
        <f t="shared" si="1"/>
        <v>397</v>
      </c>
      <c r="M23"/>
      <c r="HG23"/>
      <c r="HH23"/>
      <c r="HJ23"/>
    </row>
    <row r="24" spans="1:218" ht="14.25" customHeight="1">
      <c r="A24" s="58" t="s">
        <v>43</v>
      </c>
      <c r="B24" s="59">
        <v>220</v>
      </c>
      <c r="C24" s="60" t="s">
        <v>44</v>
      </c>
      <c r="D24" s="64">
        <v>77</v>
      </c>
      <c r="E24" s="64">
        <v>81</v>
      </c>
      <c r="F24" s="64"/>
      <c r="G24" s="64">
        <v>79</v>
      </c>
      <c r="H24" s="64">
        <v>79</v>
      </c>
      <c r="I24" s="64">
        <v>76</v>
      </c>
      <c r="J24" s="64">
        <v>66</v>
      </c>
      <c r="K24" s="67">
        <f t="shared" si="0"/>
        <v>78.4</v>
      </c>
      <c r="L24" s="66">
        <f t="shared" si="1"/>
        <v>392</v>
      </c>
      <c r="M24"/>
      <c r="HG24"/>
      <c r="HH24"/>
      <c r="HJ24"/>
    </row>
    <row r="25" spans="1:218" ht="14.25" customHeight="1">
      <c r="A25" s="58" t="s">
        <v>43</v>
      </c>
      <c r="B25" s="59">
        <v>156</v>
      </c>
      <c r="C25" s="60" t="s">
        <v>45</v>
      </c>
      <c r="D25" s="64">
        <v>85</v>
      </c>
      <c r="E25" s="64"/>
      <c r="F25" s="64">
        <v>78</v>
      </c>
      <c r="G25" s="64">
        <v>72</v>
      </c>
      <c r="H25" s="64">
        <v>80</v>
      </c>
      <c r="I25" s="64">
        <v>68</v>
      </c>
      <c r="J25" s="64">
        <v>77</v>
      </c>
      <c r="K25" s="67">
        <f t="shared" si="0"/>
        <v>78.4</v>
      </c>
      <c r="L25" s="66">
        <f t="shared" si="1"/>
        <v>392</v>
      </c>
      <c r="M25"/>
      <c r="HG25"/>
      <c r="HH25"/>
      <c r="HJ25"/>
    </row>
    <row r="26" spans="1:218" ht="14.25" customHeight="1">
      <c r="A26" s="58">
        <v>17</v>
      </c>
      <c r="B26" s="59">
        <v>13</v>
      </c>
      <c r="C26" s="60" t="s">
        <v>46</v>
      </c>
      <c r="D26" s="64">
        <v>77</v>
      </c>
      <c r="E26" s="64">
        <v>67</v>
      </c>
      <c r="F26" s="64">
        <v>70</v>
      </c>
      <c r="G26" s="64">
        <v>64</v>
      </c>
      <c r="H26" s="64">
        <v>81</v>
      </c>
      <c r="I26" s="64">
        <v>79</v>
      </c>
      <c r="J26" s="70">
        <v>81</v>
      </c>
      <c r="K26" s="67">
        <f t="shared" si="0"/>
        <v>77.6</v>
      </c>
      <c r="L26" s="66">
        <f t="shared" si="1"/>
        <v>388</v>
      </c>
      <c r="M26"/>
      <c r="HG26"/>
      <c r="HH26"/>
      <c r="HJ26"/>
    </row>
    <row r="27" spans="1:218" ht="14.25" customHeight="1">
      <c r="A27" s="58">
        <v>18</v>
      </c>
      <c r="B27" s="64">
        <v>556</v>
      </c>
      <c r="C27" s="60" t="s">
        <v>47</v>
      </c>
      <c r="D27" s="64">
        <v>48</v>
      </c>
      <c r="E27" s="64">
        <v>84</v>
      </c>
      <c r="F27" s="64">
        <v>68</v>
      </c>
      <c r="G27" s="64">
        <v>74</v>
      </c>
      <c r="H27" s="64">
        <v>70</v>
      </c>
      <c r="I27" s="64">
        <v>80</v>
      </c>
      <c r="J27" s="64">
        <v>69</v>
      </c>
      <c r="K27" s="67">
        <f t="shared" si="0"/>
        <v>75.4</v>
      </c>
      <c r="L27" s="66">
        <f t="shared" si="1"/>
        <v>377</v>
      </c>
      <c r="M27"/>
      <c r="HG27"/>
      <c r="HH27"/>
      <c r="HJ27"/>
    </row>
    <row r="28" spans="1:218" ht="14.25" customHeight="1">
      <c r="A28" s="58">
        <v>19</v>
      </c>
      <c r="B28" s="59">
        <v>620</v>
      </c>
      <c r="C28" s="60" t="s">
        <v>48</v>
      </c>
      <c r="D28" s="64">
        <v>67</v>
      </c>
      <c r="E28" s="64">
        <v>71</v>
      </c>
      <c r="F28" s="64"/>
      <c r="G28" s="64">
        <v>79</v>
      </c>
      <c r="H28" s="64"/>
      <c r="I28" s="64">
        <v>75</v>
      </c>
      <c r="J28" s="64">
        <v>80</v>
      </c>
      <c r="K28" s="67">
        <f t="shared" si="0"/>
        <v>74.4</v>
      </c>
      <c r="L28" s="66">
        <f t="shared" si="1"/>
        <v>372</v>
      </c>
      <c r="M28"/>
      <c r="HG28"/>
      <c r="HH28"/>
      <c r="HJ28"/>
    </row>
    <row r="29" spans="1:218" ht="14.25" customHeight="1">
      <c r="A29" s="58">
        <v>20</v>
      </c>
      <c r="B29" s="59">
        <v>333</v>
      </c>
      <c r="C29" s="60" t="s">
        <v>49</v>
      </c>
      <c r="D29" s="64">
        <v>56</v>
      </c>
      <c r="E29" s="64">
        <v>68</v>
      </c>
      <c r="F29" s="64">
        <v>76</v>
      </c>
      <c r="G29" s="64">
        <v>66</v>
      </c>
      <c r="H29" s="64">
        <v>68</v>
      </c>
      <c r="I29" s="64">
        <v>63</v>
      </c>
      <c r="J29" s="64">
        <v>72</v>
      </c>
      <c r="K29" s="67">
        <f t="shared" si="0"/>
        <v>70</v>
      </c>
      <c r="L29" s="66">
        <f t="shared" si="1"/>
        <v>350</v>
      </c>
      <c r="M29"/>
      <c r="HG29"/>
      <c r="HH29"/>
      <c r="HJ29"/>
    </row>
    <row r="30" spans="1:219" ht="14.25" customHeight="1">
      <c r="A30" s="58">
        <v>21</v>
      </c>
      <c r="B30" s="59">
        <v>33</v>
      </c>
      <c r="C30" s="60" t="s">
        <v>50</v>
      </c>
      <c r="D30" s="64">
        <v>80</v>
      </c>
      <c r="E30" s="64">
        <v>76</v>
      </c>
      <c r="F30" s="64"/>
      <c r="G30" s="64"/>
      <c r="H30" s="64"/>
      <c r="I30" s="64">
        <v>87</v>
      </c>
      <c r="J30" s="64">
        <v>81</v>
      </c>
      <c r="K30" s="67">
        <f t="shared" si="0"/>
        <v>81</v>
      </c>
      <c r="L30" s="66">
        <f t="shared" si="1"/>
        <v>324</v>
      </c>
      <c r="M30"/>
      <c r="N30"/>
      <c r="HI30"/>
      <c r="HJ30"/>
      <c r="HK30" s="1"/>
    </row>
    <row r="31" spans="1:219" ht="14.25" customHeight="1">
      <c r="A31" s="58">
        <v>22</v>
      </c>
      <c r="B31" s="68">
        <v>73</v>
      </c>
      <c r="C31" s="60" t="s">
        <v>51</v>
      </c>
      <c r="D31" s="64">
        <v>39</v>
      </c>
      <c r="E31" s="64">
        <v>55</v>
      </c>
      <c r="F31" s="64">
        <v>65</v>
      </c>
      <c r="G31" s="64">
        <v>61</v>
      </c>
      <c r="H31" s="64"/>
      <c r="I31" s="64">
        <v>63</v>
      </c>
      <c r="J31" s="64">
        <v>64</v>
      </c>
      <c r="K31" s="67">
        <f t="shared" si="0"/>
        <v>61.6</v>
      </c>
      <c r="L31" s="66">
        <f t="shared" si="1"/>
        <v>308</v>
      </c>
      <c r="M31"/>
      <c r="N31"/>
      <c r="HI31"/>
      <c r="HJ31"/>
      <c r="HK31" s="1"/>
    </row>
    <row r="32" spans="1:219" ht="14.25" customHeight="1">
      <c r="A32" s="58">
        <v>23</v>
      </c>
      <c r="B32" s="59">
        <v>163</v>
      </c>
      <c r="C32" s="60" t="s">
        <v>52</v>
      </c>
      <c r="D32" s="64">
        <v>50</v>
      </c>
      <c r="E32" s="64">
        <v>58</v>
      </c>
      <c r="F32" s="64">
        <v>62</v>
      </c>
      <c r="G32" s="64">
        <v>52</v>
      </c>
      <c r="H32" s="64">
        <v>45</v>
      </c>
      <c r="I32" s="64">
        <v>57</v>
      </c>
      <c r="J32" s="64">
        <v>55</v>
      </c>
      <c r="K32" s="67">
        <f t="shared" si="0"/>
        <v>56.8</v>
      </c>
      <c r="L32" s="66">
        <f t="shared" si="1"/>
        <v>284</v>
      </c>
      <c r="M32"/>
      <c r="N32"/>
      <c r="HI32"/>
      <c r="HJ32"/>
      <c r="HK32" s="1"/>
    </row>
    <row r="33" spans="1:219" ht="14.25" customHeight="1">
      <c r="A33" s="58">
        <v>24</v>
      </c>
      <c r="B33" s="64">
        <v>165</v>
      </c>
      <c r="C33" s="60" t="s">
        <v>53</v>
      </c>
      <c r="D33" s="64">
        <v>37</v>
      </c>
      <c r="E33" s="64">
        <v>52</v>
      </c>
      <c r="F33" s="64">
        <v>61</v>
      </c>
      <c r="G33" s="64">
        <v>51</v>
      </c>
      <c r="H33" s="64">
        <v>56</v>
      </c>
      <c r="I33" s="64">
        <v>57</v>
      </c>
      <c r="J33" s="64">
        <v>54</v>
      </c>
      <c r="K33" s="67">
        <f t="shared" si="0"/>
        <v>56</v>
      </c>
      <c r="L33" s="66">
        <f t="shared" si="1"/>
        <v>280</v>
      </c>
      <c r="M33"/>
      <c r="N33"/>
      <c r="HI33"/>
      <c r="HJ33"/>
      <c r="HK33" s="1"/>
    </row>
    <row r="34" spans="1:219" ht="14.25" customHeight="1">
      <c r="A34" s="58">
        <v>25</v>
      </c>
      <c r="B34" s="64">
        <v>804</v>
      </c>
      <c r="C34" s="60" t="s">
        <v>54</v>
      </c>
      <c r="D34" s="64">
        <v>71</v>
      </c>
      <c r="E34" s="64">
        <v>61</v>
      </c>
      <c r="F34" s="64"/>
      <c r="G34" s="64"/>
      <c r="H34" s="64"/>
      <c r="I34" s="64">
        <v>65</v>
      </c>
      <c r="J34" s="64">
        <v>77</v>
      </c>
      <c r="K34" s="67">
        <f t="shared" si="0"/>
        <v>68.5</v>
      </c>
      <c r="L34" s="66">
        <f t="shared" si="1"/>
        <v>274</v>
      </c>
      <c r="M34"/>
      <c r="N34"/>
      <c r="HI34"/>
      <c r="HJ34"/>
      <c r="HK34" s="1"/>
    </row>
    <row r="35" spans="1:219" ht="14.25" customHeight="1">
      <c r="A35" s="58">
        <v>26</v>
      </c>
      <c r="B35" s="64">
        <v>100</v>
      </c>
      <c r="C35" s="60" t="s">
        <v>55</v>
      </c>
      <c r="D35" s="64"/>
      <c r="E35" s="64">
        <v>88</v>
      </c>
      <c r="F35" s="64"/>
      <c r="G35" s="64">
        <v>80</v>
      </c>
      <c r="H35" s="64">
        <v>86</v>
      </c>
      <c r="I35" s="64"/>
      <c r="J35" s="64"/>
      <c r="K35" s="67">
        <f t="shared" si="0"/>
        <v>84.66666666666667</v>
      </c>
      <c r="L35" s="66">
        <f t="shared" si="1"/>
        <v>254</v>
      </c>
      <c r="M35"/>
      <c r="HI35"/>
      <c r="HJ35"/>
      <c r="HK35" s="1"/>
    </row>
    <row r="36" spans="1:219" ht="14.25" customHeight="1">
      <c r="A36" s="58">
        <v>27</v>
      </c>
      <c r="B36" s="59">
        <v>513</v>
      </c>
      <c r="C36" s="60" t="s">
        <v>56</v>
      </c>
      <c r="D36" s="64"/>
      <c r="E36" s="64"/>
      <c r="F36" s="64"/>
      <c r="G36" s="64">
        <v>56</v>
      </c>
      <c r="H36" s="64">
        <v>52</v>
      </c>
      <c r="I36" s="64">
        <v>75</v>
      </c>
      <c r="J36" s="64">
        <v>68</v>
      </c>
      <c r="K36" s="67">
        <f t="shared" si="0"/>
        <v>62.75</v>
      </c>
      <c r="L36" s="66">
        <f t="shared" si="1"/>
        <v>251</v>
      </c>
      <c r="M36"/>
      <c r="HI36"/>
      <c r="HJ36"/>
      <c r="HK36" s="1"/>
    </row>
    <row r="37" spans="1:219" ht="14.25" customHeight="1">
      <c r="A37" s="58">
        <v>28</v>
      </c>
      <c r="B37" s="68">
        <v>53</v>
      </c>
      <c r="C37" s="60" t="s">
        <v>57</v>
      </c>
      <c r="D37" s="64">
        <v>82</v>
      </c>
      <c r="E37" s="64">
        <v>90</v>
      </c>
      <c r="F37" s="64"/>
      <c r="G37" s="64"/>
      <c r="H37" s="64">
        <v>57</v>
      </c>
      <c r="I37" s="64"/>
      <c r="J37" s="64"/>
      <c r="K37" s="67">
        <f t="shared" si="0"/>
        <v>76.33333333333333</v>
      </c>
      <c r="L37" s="66">
        <f t="shared" si="1"/>
        <v>229</v>
      </c>
      <c r="M37"/>
      <c r="HI37"/>
      <c r="HJ37"/>
      <c r="HK37" s="1"/>
    </row>
    <row r="38" spans="1:219" ht="14.25" customHeight="1">
      <c r="A38" s="58">
        <v>29</v>
      </c>
      <c r="B38" s="68">
        <v>572</v>
      </c>
      <c r="C38" s="60" t="s">
        <v>58</v>
      </c>
      <c r="D38" s="64">
        <v>53</v>
      </c>
      <c r="E38" s="64">
        <v>50</v>
      </c>
      <c r="F38" s="64"/>
      <c r="G38" s="64"/>
      <c r="H38" s="64"/>
      <c r="I38" s="64">
        <v>54</v>
      </c>
      <c r="J38" s="64">
        <v>62</v>
      </c>
      <c r="K38" s="67">
        <f t="shared" si="0"/>
        <v>54.75</v>
      </c>
      <c r="L38" s="66">
        <f t="shared" si="1"/>
        <v>219</v>
      </c>
      <c r="M38"/>
      <c r="HI38"/>
      <c r="HJ38"/>
      <c r="HK38" s="1"/>
    </row>
    <row r="39" spans="1:219" ht="14.25" customHeight="1">
      <c r="A39" s="58">
        <v>30</v>
      </c>
      <c r="B39" s="59">
        <v>150</v>
      </c>
      <c r="C39" s="60" t="s">
        <v>59</v>
      </c>
      <c r="D39" s="64">
        <v>46</v>
      </c>
      <c r="E39" s="64">
        <v>80</v>
      </c>
      <c r="F39" s="64"/>
      <c r="G39" s="64"/>
      <c r="H39" s="64">
        <v>88</v>
      </c>
      <c r="I39" s="64"/>
      <c r="J39" s="64"/>
      <c r="K39" s="67">
        <f t="shared" si="0"/>
        <v>71.33333333333333</v>
      </c>
      <c r="L39" s="66">
        <f t="shared" si="1"/>
        <v>214</v>
      </c>
      <c r="M39"/>
      <c r="HI39"/>
      <c r="HJ39"/>
      <c r="HK39" s="1"/>
    </row>
    <row r="40" spans="1:219" ht="14.25" customHeight="1">
      <c r="A40" s="58">
        <v>31</v>
      </c>
      <c r="B40" s="59">
        <v>471</v>
      </c>
      <c r="C40" s="60" t="s">
        <v>60</v>
      </c>
      <c r="D40" s="64">
        <v>95</v>
      </c>
      <c r="E40" s="64"/>
      <c r="F40" s="64"/>
      <c r="G40" s="69">
        <v>90</v>
      </c>
      <c r="H40" s="64"/>
      <c r="I40" s="64"/>
      <c r="J40" s="64"/>
      <c r="K40" s="67">
        <f t="shared" si="0"/>
        <v>92.5</v>
      </c>
      <c r="L40" s="66">
        <f t="shared" si="1"/>
        <v>185</v>
      </c>
      <c r="M40"/>
      <c r="HI40"/>
      <c r="HJ40"/>
      <c r="HK40" s="1"/>
    </row>
    <row r="41" spans="1:219" ht="14.25" customHeight="1">
      <c r="A41" s="58" t="s">
        <v>61</v>
      </c>
      <c r="B41" s="59">
        <v>56</v>
      </c>
      <c r="C41" s="60" t="s">
        <v>62</v>
      </c>
      <c r="D41" s="62">
        <v>90</v>
      </c>
      <c r="E41" s="64">
        <v>94</v>
      </c>
      <c r="F41" s="64"/>
      <c r="G41" s="64"/>
      <c r="H41" s="64"/>
      <c r="I41" s="64"/>
      <c r="J41" s="64"/>
      <c r="K41" s="67">
        <f t="shared" si="0"/>
        <v>92</v>
      </c>
      <c r="L41" s="66">
        <f t="shared" si="1"/>
        <v>184</v>
      </c>
      <c r="M41"/>
      <c r="HI41"/>
      <c r="HJ41"/>
      <c r="HK41" s="1"/>
    </row>
    <row r="42" spans="1:219" ht="14.25" customHeight="1">
      <c r="A42" s="58" t="s">
        <v>61</v>
      </c>
      <c r="B42" s="59">
        <v>291</v>
      </c>
      <c r="C42" s="60" t="s">
        <v>63</v>
      </c>
      <c r="D42" s="64">
        <v>89</v>
      </c>
      <c r="E42" s="64"/>
      <c r="F42" s="64"/>
      <c r="G42" s="64"/>
      <c r="H42" s="64">
        <v>95</v>
      </c>
      <c r="I42" s="64"/>
      <c r="J42" s="64"/>
      <c r="K42" s="67">
        <f t="shared" si="0"/>
        <v>92</v>
      </c>
      <c r="L42" s="66">
        <f t="shared" si="1"/>
        <v>184</v>
      </c>
      <c r="M42"/>
      <c r="HI42"/>
      <c r="HJ42"/>
      <c r="HK42" s="1"/>
    </row>
    <row r="43" spans="1:219" ht="14.25" customHeight="1">
      <c r="A43" s="58">
        <v>34</v>
      </c>
      <c r="B43" s="68">
        <v>532</v>
      </c>
      <c r="C43" s="60" t="s">
        <v>64</v>
      </c>
      <c r="D43" s="64"/>
      <c r="E43" s="64"/>
      <c r="F43" s="64"/>
      <c r="G43" s="64"/>
      <c r="H43" s="64">
        <v>52</v>
      </c>
      <c r="I43" s="64">
        <v>51</v>
      </c>
      <c r="J43" s="64">
        <v>61</v>
      </c>
      <c r="K43" s="67">
        <f t="shared" si="0"/>
        <v>54.666666666666664</v>
      </c>
      <c r="L43" s="66">
        <f t="shared" si="1"/>
        <v>164</v>
      </c>
      <c r="M43"/>
      <c r="HI43"/>
      <c r="HJ43"/>
      <c r="HK43" s="1"/>
    </row>
    <row r="44" spans="1:219" ht="14.25" customHeight="1">
      <c r="A44" s="58">
        <v>35</v>
      </c>
      <c r="B44" s="64">
        <v>83</v>
      </c>
      <c r="C44" s="71" t="s">
        <v>65</v>
      </c>
      <c r="D44" s="64"/>
      <c r="E44"/>
      <c r="F44" s="64"/>
      <c r="G44" s="64"/>
      <c r="H44" s="64"/>
      <c r="I44" s="64">
        <v>84</v>
      </c>
      <c r="J44" s="64">
        <v>75</v>
      </c>
      <c r="K44" s="67">
        <f t="shared" si="0"/>
        <v>79.5</v>
      </c>
      <c r="L44" s="66">
        <f t="shared" si="1"/>
        <v>159</v>
      </c>
      <c r="M44"/>
      <c r="HI44"/>
      <c r="HJ44"/>
      <c r="HK44" s="1"/>
    </row>
    <row r="45" spans="1:219" ht="14.25" customHeight="1">
      <c r="A45" s="58">
        <v>36</v>
      </c>
      <c r="B45" s="59">
        <v>191</v>
      </c>
      <c r="C45" s="60" t="s">
        <v>66</v>
      </c>
      <c r="D45" s="64">
        <v>78</v>
      </c>
      <c r="E45" s="69"/>
      <c r="F45" s="64"/>
      <c r="G45" s="64"/>
      <c r="H45" s="64">
        <v>79</v>
      </c>
      <c r="I45" s="64"/>
      <c r="J45" s="64"/>
      <c r="K45" s="67">
        <f t="shared" si="0"/>
        <v>78.5</v>
      </c>
      <c r="L45" s="66">
        <f t="shared" si="1"/>
        <v>157</v>
      </c>
      <c r="M45"/>
      <c r="HI45"/>
      <c r="HJ45"/>
      <c r="HK45" s="1"/>
    </row>
    <row r="46" spans="1:219" ht="14.25" customHeight="1">
      <c r="A46" s="58">
        <v>37</v>
      </c>
      <c r="B46" s="64">
        <v>120</v>
      </c>
      <c r="C46" s="60" t="s">
        <v>67</v>
      </c>
      <c r="D46" s="64">
        <v>68</v>
      </c>
      <c r="E46" s="64"/>
      <c r="F46" s="64"/>
      <c r="G46" s="64"/>
      <c r="H46" s="64">
        <v>66</v>
      </c>
      <c r="I46" s="64"/>
      <c r="J46" s="64"/>
      <c r="K46" s="67">
        <f t="shared" si="0"/>
        <v>67</v>
      </c>
      <c r="L46" s="66">
        <f t="shared" si="1"/>
        <v>134</v>
      </c>
      <c r="M46"/>
      <c r="HI46"/>
      <c r="HJ46"/>
      <c r="HK46" s="1"/>
    </row>
    <row r="47" spans="1:219" ht="14.25" customHeight="1">
      <c r="A47" s="58">
        <v>38</v>
      </c>
      <c r="B47" s="64">
        <v>192</v>
      </c>
      <c r="C47" s="60" t="s">
        <v>68</v>
      </c>
      <c r="D47" s="64">
        <v>58</v>
      </c>
      <c r="E47" s="64"/>
      <c r="F47" s="64"/>
      <c r="G47" s="64"/>
      <c r="H47" s="64">
        <v>64</v>
      </c>
      <c r="I47" s="64"/>
      <c r="J47" s="64"/>
      <c r="K47" s="67">
        <f t="shared" si="0"/>
        <v>61</v>
      </c>
      <c r="L47" s="66">
        <f t="shared" si="1"/>
        <v>122</v>
      </c>
      <c r="M47"/>
      <c r="HI47"/>
      <c r="HJ47"/>
      <c r="HK47" s="1"/>
    </row>
    <row r="48" spans="1:219" ht="14.25" customHeight="1">
      <c r="A48" s="58">
        <v>39</v>
      </c>
      <c r="B48" s="59">
        <v>711</v>
      </c>
      <c r="C48" s="60" t="s">
        <v>69</v>
      </c>
      <c r="D48" s="64">
        <v>67</v>
      </c>
      <c r="E48" s="64">
        <v>54</v>
      </c>
      <c r="F48" s="64"/>
      <c r="G48" s="64"/>
      <c r="H48" s="64"/>
      <c r="I48" s="64"/>
      <c r="J48" s="64"/>
      <c r="K48" s="67">
        <f t="shared" si="0"/>
        <v>60.5</v>
      </c>
      <c r="L48" s="66">
        <f t="shared" si="1"/>
        <v>121</v>
      </c>
      <c r="M48"/>
      <c r="HI48"/>
      <c r="HJ48"/>
      <c r="HK48" s="1"/>
    </row>
    <row r="49" spans="1:219" ht="14.25" customHeight="1">
      <c r="A49" s="58">
        <v>40</v>
      </c>
      <c r="B49" s="59">
        <v>36</v>
      </c>
      <c r="C49" s="60" t="s">
        <v>70</v>
      </c>
      <c r="D49" s="64"/>
      <c r="E49" s="64">
        <v>59</v>
      </c>
      <c r="F49" s="64"/>
      <c r="G49" s="64">
        <v>59</v>
      </c>
      <c r="H49" s="64"/>
      <c r="I49" s="64"/>
      <c r="J49" s="64"/>
      <c r="K49" s="67">
        <f t="shared" si="0"/>
        <v>59</v>
      </c>
      <c r="L49" s="66">
        <f t="shared" si="1"/>
        <v>118</v>
      </c>
      <c r="M49"/>
      <c r="HI49"/>
      <c r="HJ49"/>
      <c r="HK49" s="1"/>
    </row>
    <row r="50" spans="1:219" ht="14.25" customHeight="1">
      <c r="A50" s="58">
        <v>41</v>
      </c>
      <c r="B50" s="59">
        <v>121</v>
      </c>
      <c r="C50" s="60" t="s">
        <v>71</v>
      </c>
      <c r="D50" s="64">
        <v>68</v>
      </c>
      <c r="E50" s="64"/>
      <c r="F50" s="64"/>
      <c r="G50" s="64"/>
      <c r="H50" s="64">
        <v>46</v>
      </c>
      <c r="I50" s="64"/>
      <c r="J50" s="64"/>
      <c r="K50" s="67">
        <f t="shared" si="0"/>
        <v>57</v>
      </c>
      <c r="L50" s="66">
        <f t="shared" si="1"/>
        <v>114</v>
      </c>
      <c r="M50"/>
      <c r="HI50"/>
      <c r="HJ50"/>
      <c r="HK50" s="1"/>
    </row>
    <row r="51" spans="1:219" ht="14.25" customHeight="1">
      <c r="A51" s="58">
        <v>42</v>
      </c>
      <c r="B51" s="59">
        <v>212</v>
      </c>
      <c r="C51" s="60" t="s">
        <v>72</v>
      </c>
      <c r="D51" s="64">
        <v>44</v>
      </c>
      <c r="E51" s="64"/>
      <c r="F51" s="69"/>
      <c r="G51" s="64"/>
      <c r="H51" s="64">
        <v>59</v>
      </c>
      <c r="I51" s="64"/>
      <c r="J51" s="64"/>
      <c r="K51" s="67">
        <f t="shared" si="0"/>
        <v>51.5</v>
      </c>
      <c r="L51" s="66">
        <f t="shared" si="1"/>
        <v>103</v>
      </c>
      <c r="M51"/>
      <c r="HI51"/>
      <c r="HJ51"/>
      <c r="HK51" s="1"/>
    </row>
    <row r="52" spans="1:219" ht="14.25" customHeight="1">
      <c r="A52" s="58">
        <v>43</v>
      </c>
      <c r="B52" s="59">
        <v>260</v>
      </c>
      <c r="C52" s="60" t="s">
        <v>73</v>
      </c>
      <c r="D52" s="64">
        <v>41</v>
      </c>
      <c r="E52" s="64"/>
      <c r="F52" s="69"/>
      <c r="G52" s="64"/>
      <c r="H52" s="64">
        <v>57</v>
      </c>
      <c r="I52" s="64"/>
      <c r="J52" s="64"/>
      <c r="K52" s="67">
        <f t="shared" si="0"/>
        <v>49</v>
      </c>
      <c r="L52" s="66">
        <f t="shared" si="1"/>
        <v>98</v>
      </c>
      <c r="M52"/>
      <c r="HI52"/>
      <c r="HJ52"/>
      <c r="HK52" s="1"/>
    </row>
    <row r="53" spans="1:219" ht="14.25" customHeight="1">
      <c r="A53" s="58">
        <v>44</v>
      </c>
      <c r="B53" s="59">
        <v>619</v>
      </c>
      <c r="C53" s="72" t="s">
        <v>74</v>
      </c>
      <c r="D53" s="64"/>
      <c r="E53" s="64"/>
      <c r="F53" s="64"/>
      <c r="G53" s="64"/>
      <c r="H53" s="64"/>
      <c r="I53" s="64"/>
      <c r="J53" s="64">
        <v>95</v>
      </c>
      <c r="K53" s="67">
        <f t="shared" si="0"/>
        <v>95</v>
      </c>
      <c r="L53" s="66">
        <f t="shared" si="1"/>
        <v>95</v>
      </c>
      <c r="M53"/>
      <c r="HI53"/>
      <c r="HJ53"/>
      <c r="HK53" s="1"/>
    </row>
    <row r="54" spans="1:219" ht="14.25" customHeight="1">
      <c r="A54" s="58">
        <v>45</v>
      </c>
      <c r="B54" s="59">
        <v>144</v>
      </c>
      <c r="C54" s="60" t="s">
        <v>75</v>
      </c>
      <c r="D54" s="64">
        <v>92</v>
      </c>
      <c r="E54" s="64"/>
      <c r="F54" s="64"/>
      <c r="G54" s="64"/>
      <c r="H54" s="64"/>
      <c r="I54" s="64"/>
      <c r="J54" s="64"/>
      <c r="K54" s="67">
        <f t="shared" si="0"/>
        <v>92</v>
      </c>
      <c r="L54" s="66">
        <f t="shared" si="1"/>
        <v>92</v>
      </c>
      <c r="M54"/>
      <c r="HI54"/>
      <c r="HJ54"/>
      <c r="HK54" s="1"/>
    </row>
    <row r="55" spans="1:219" ht="14.25" customHeight="1">
      <c r="A55" s="58">
        <v>46</v>
      </c>
      <c r="B55" s="59">
        <v>84</v>
      </c>
      <c r="C55" s="60" t="s">
        <v>76</v>
      </c>
      <c r="D55" s="69">
        <v>34</v>
      </c>
      <c r="E55" s="64"/>
      <c r="F55" s="64"/>
      <c r="G55" s="64"/>
      <c r="H55" s="64">
        <v>53</v>
      </c>
      <c r="I55" s="64"/>
      <c r="J55" s="64"/>
      <c r="K55" s="67">
        <f t="shared" si="0"/>
        <v>43.5</v>
      </c>
      <c r="L55" s="66">
        <f t="shared" si="1"/>
        <v>87</v>
      </c>
      <c r="M55"/>
      <c r="HI55"/>
      <c r="HJ55"/>
      <c r="HK55" s="1"/>
    </row>
    <row r="56" spans="1:219" ht="14.25" customHeight="1">
      <c r="A56" s="58">
        <v>47</v>
      </c>
      <c r="B56" s="64">
        <v>472</v>
      </c>
      <c r="C56" s="60" t="s">
        <v>77</v>
      </c>
      <c r="D56" s="64">
        <v>34</v>
      </c>
      <c r="E56" s="64"/>
      <c r="F56" s="64"/>
      <c r="G56" s="64"/>
      <c r="H56" s="64">
        <v>49</v>
      </c>
      <c r="I56" s="64"/>
      <c r="J56" s="64"/>
      <c r="K56" s="67">
        <f t="shared" si="0"/>
        <v>41.5</v>
      </c>
      <c r="L56" s="66">
        <f t="shared" si="1"/>
        <v>83</v>
      </c>
      <c r="M56"/>
      <c r="HI56"/>
      <c r="HJ56"/>
      <c r="HK56" s="1"/>
    </row>
    <row r="57" spans="1:219" ht="14.25" customHeight="1">
      <c r="A57" s="58">
        <v>48</v>
      </c>
      <c r="B57" s="59">
        <v>894</v>
      </c>
      <c r="C57" s="60" t="s">
        <v>78</v>
      </c>
      <c r="D57" s="64">
        <v>80</v>
      </c>
      <c r="E57" s="64"/>
      <c r="F57" s="64"/>
      <c r="G57" s="64"/>
      <c r="H57" s="64"/>
      <c r="I57" s="64"/>
      <c r="J57" s="64"/>
      <c r="K57" s="67">
        <f t="shared" si="0"/>
        <v>80</v>
      </c>
      <c r="L57" s="66">
        <f t="shared" si="1"/>
        <v>80</v>
      </c>
      <c r="M57"/>
      <c r="HI57"/>
      <c r="HJ57"/>
      <c r="HK57" s="1"/>
    </row>
    <row r="58" spans="1:219" ht="14.25" customHeight="1">
      <c r="A58" s="58">
        <v>49</v>
      </c>
      <c r="B58" s="59">
        <v>41</v>
      </c>
      <c r="C58" s="60" t="s">
        <v>79</v>
      </c>
      <c r="D58" s="64"/>
      <c r="E58" s="64">
        <v>79</v>
      </c>
      <c r="F58" s="64"/>
      <c r="G58" s="64"/>
      <c r="H58" s="64"/>
      <c r="I58" s="64"/>
      <c r="J58" s="64"/>
      <c r="K58" s="67">
        <f t="shared" si="0"/>
        <v>79</v>
      </c>
      <c r="L58" s="66">
        <f t="shared" si="1"/>
        <v>79</v>
      </c>
      <c r="M58"/>
      <c r="HI58"/>
      <c r="HJ58"/>
      <c r="HK58" s="1"/>
    </row>
    <row r="59" spans="1:219" ht="14.25" customHeight="1">
      <c r="A59" s="58">
        <v>50</v>
      </c>
      <c r="B59" s="68">
        <v>45</v>
      </c>
      <c r="C59" s="60" t="s">
        <v>80</v>
      </c>
      <c r="D59" s="64">
        <v>72</v>
      </c>
      <c r="E59" s="64"/>
      <c r="F59" s="64"/>
      <c r="G59" s="64"/>
      <c r="H59" s="64"/>
      <c r="I59" s="64"/>
      <c r="J59" s="73"/>
      <c r="K59" s="67">
        <f t="shared" si="0"/>
        <v>72</v>
      </c>
      <c r="L59" s="66">
        <f t="shared" si="1"/>
        <v>72</v>
      </c>
      <c r="M59"/>
      <c r="HI59"/>
      <c r="HJ59"/>
      <c r="HK59" s="1"/>
    </row>
    <row r="60" spans="1:219" ht="14.25" customHeight="1">
      <c r="A60" s="58">
        <v>51</v>
      </c>
      <c r="B60" s="64">
        <v>300</v>
      </c>
      <c r="C60" s="74" t="s">
        <v>81</v>
      </c>
      <c r="D60" s="64"/>
      <c r="E60" s="64"/>
      <c r="F60" s="64"/>
      <c r="G60" s="64"/>
      <c r="H60" s="64"/>
      <c r="I60" s="64">
        <v>71</v>
      </c>
      <c r="J60" s="64"/>
      <c r="K60" s="67">
        <f t="shared" si="0"/>
        <v>71</v>
      </c>
      <c r="L60" s="66">
        <f t="shared" si="1"/>
        <v>71</v>
      </c>
      <c r="M60"/>
      <c r="HI60"/>
      <c r="HJ60"/>
      <c r="HK60" s="1"/>
    </row>
    <row r="61" spans="1:219" ht="14.25" customHeight="1">
      <c r="A61" s="58">
        <v>52</v>
      </c>
      <c r="B61" s="64">
        <v>97</v>
      </c>
      <c r="C61" s="60" t="s">
        <v>82</v>
      </c>
      <c r="D61" s="64"/>
      <c r="E61" s="64"/>
      <c r="F61" s="64"/>
      <c r="G61" s="64"/>
      <c r="H61" s="64">
        <v>69</v>
      </c>
      <c r="I61" s="64"/>
      <c r="J61" s="64"/>
      <c r="K61" s="67">
        <f t="shared" si="0"/>
        <v>69</v>
      </c>
      <c r="L61" s="66">
        <f t="shared" si="1"/>
        <v>69</v>
      </c>
      <c r="M61"/>
      <c r="HI61"/>
      <c r="HJ61"/>
      <c r="HK61" s="1"/>
    </row>
    <row r="62" spans="1:219" ht="14.25" customHeight="1">
      <c r="A62" s="58">
        <v>53</v>
      </c>
      <c r="B62" s="64">
        <v>771</v>
      </c>
      <c r="C62" s="60" t="s">
        <v>83</v>
      </c>
      <c r="D62" s="64"/>
      <c r="E62" s="64"/>
      <c r="F62" s="64"/>
      <c r="G62" s="64"/>
      <c r="H62" s="64"/>
      <c r="I62" s="64"/>
      <c r="J62" s="64">
        <v>68</v>
      </c>
      <c r="K62" s="67">
        <f t="shared" si="0"/>
        <v>68</v>
      </c>
      <c r="L62" s="66">
        <f t="shared" si="1"/>
        <v>68</v>
      </c>
      <c r="M62"/>
      <c r="HI62"/>
      <c r="HJ62"/>
      <c r="HK62" s="1"/>
    </row>
    <row r="63" spans="1:219" ht="14.25" customHeight="1">
      <c r="A63" s="58">
        <v>54</v>
      </c>
      <c r="B63" s="64">
        <v>270</v>
      </c>
      <c r="C63" s="60" t="s">
        <v>84</v>
      </c>
      <c r="D63" s="64"/>
      <c r="E63" s="64"/>
      <c r="F63" s="64"/>
      <c r="G63" s="64">
        <v>67</v>
      </c>
      <c r="H63" s="64"/>
      <c r="I63" s="64"/>
      <c r="J63" s="64"/>
      <c r="K63" s="67">
        <f t="shared" si="0"/>
        <v>67</v>
      </c>
      <c r="L63" s="66">
        <f t="shared" si="1"/>
        <v>67</v>
      </c>
      <c r="M63"/>
      <c r="HI63"/>
      <c r="HJ63"/>
      <c r="HK63" s="1"/>
    </row>
    <row r="64" spans="1:219" ht="14.25" customHeight="1">
      <c r="A64" s="58">
        <v>55</v>
      </c>
      <c r="B64" s="59">
        <v>700</v>
      </c>
      <c r="C64" s="74" t="s">
        <v>85</v>
      </c>
      <c r="D64" s="64"/>
      <c r="E64" s="64"/>
      <c r="F64" s="64"/>
      <c r="G64" s="64"/>
      <c r="H64" s="64"/>
      <c r="I64" s="64">
        <v>66</v>
      </c>
      <c r="J64" s="64"/>
      <c r="K64" s="67">
        <f t="shared" si="0"/>
        <v>66</v>
      </c>
      <c r="L64" s="66">
        <f t="shared" si="1"/>
        <v>66</v>
      </c>
      <c r="M64"/>
      <c r="HI64"/>
      <c r="HJ64"/>
      <c r="HK64" s="1"/>
    </row>
    <row r="65" spans="1:219" ht="14.25" customHeight="1">
      <c r="A65" s="58">
        <v>56</v>
      </c>
      <c r="B65" s="59">
        <v>126</v>
      </c>
      <c r="C65" s="74" t="s">
        <v>86</v>
      </c>
      <c r="D65" s="64"/>
      <c r="E65" s="64"/>
      <c r="F65" s="64"/>
      <c r="G65" s="64"/>
      <c r="H65" s="64">
        <v>65</v>
      </c>
      <c r="I65" s="64"/>
      <c r="J65" s="64"/>
      <c r="K65" s="67">
        <f t="shared" si="0"/>
        <v>65</v>
      </c>
      <c r="L65" s="66">
        <f t="shared" si="1"/>
        <v>65</v>
      </c>
      <c r="M65"/>
      <c r="HI65"/>
      <c r="HJ65"/>
      <c r="HK65" s="1"/>
    </row>
    <row r="66" spans="1:219" ht="14.25" customHeight="1">
      <c r="A66" s="58" t="s">
        <v>87</v>
      </c>
      <c r="B66" s="59">
        <v>104</v>
      </c>
      <c r="C66" s="60" t="s">
        <v>88</v>
      </c>
      <c r="D66" s="64">
        <v>63</v>
      </c>
      <c r="E66" s="64"/>
      <c r="F66" s="64"/>
      <c r="G66" s="64"/>
      <c r="H66" s="64"/>
      <c r="I66" s="64"/>
      <c r="J66" s="64"/>
      <c r="K66" s="67">
        <f t="shared" si="0"/>
        <v>63</v>
      </c>
      <c r="L66" s="66">
        <f t="shared" si="1"/>
        <v>63</v>
      </c>
      <c r="M66"/>
      <c r="HI66"/>
      <c r="HJ66"/>
      <c r="HK66" s="1"/>
    </row>
    <row r="67" spans="1:219" ht="14.25" customHeight="1">
      <c r="A67" s="58" t="s">
        <v>87</v>
      </c>
      <c r="B67" s="59">
        <v>105</v>
      </c>
      <c r="C67" s="60" t="s">
        <v>89</v>
      </c>
      <c r="D67" s="64"/>
      <c r="E67" s="64"/>
      <c r="F67" s="64"/>
      <c r="G67" s="64"/>
      <c r="H67" s="64">
        <v>63</v>
      </c>
      <c r="I67" s="64"/>
      <c r="J67" s="64"/>
      <c r="K67" s="67">
        <f t="shared" si="0"/>
        <v>63</v>
      </c>
      <c r="L67" s="66">
        <f t="shared" si="1"/>
        <v>63</v>
      </c>
      <c r="M67"/>
      <c r="HI67"/>
      <c r="HJ67"/>
      <c r="HK67" s="1"/>
    </row>
    <row r="68" spans="1:219" ht="14.25" customHeight="1">
      <c r="A68" s="58" t="s">
        <v>90</v>
      </c>
      <c r="B68" s="64">
        <v>80</v>
      </c>
      <c r="C68" s="60" t="s">
        <v>91</v>
      </c>
      <c r="D68" s="64"/>
      <c r="E68" s="64"/>
      <c r="F68" s="64"/>
      <c r="G68" s="64">
        <v>62</v>
      </c>
      <c r="H68" s="64"/>
      <c r="I68" s="64"/>
      <c r="J68" s="64"/>
      <c r="K68" s="67">
        <f t="shared" si="0"/>
        <v>62</v>
      </c>
      <c r="L68" s="66">
        <f t="shared" si="1"/>
        <v>62</v>
      </c>
      <c r="M68"/>
      <c r="HI68"/>
      <c r="HJ68"/>
      <c r="HK68" s="1"/>
    </row>
    <row r="69" spans="1:219" ht="14.25" customHeight="1">
      <c r="A69" s="58" t="s">
        <v>90</v>
      </c>
      <c r="B69" s="64">
        <v>611</v>
      </c>
      <c r="C69" s="60" t="s">
        <v>92</v>
      </c>
      <c r="D69" s="64"/>
      <c r="E69" s="64"/>
      <c r="F69" s="64"/>
      <c r="G69" s="64"/>
      <c r="H69" s="64"/>
      <c r="I69" s="64">
        <v>62</v>
      </c>
      <c r="J69" s="64"/>
      <c r="K69" s="67">
        <f t="shared" si="0"/>
        <v>62</v>
      </c>
      <c r="L69" s="66">
        <f t="shared" si="1"/>
        <v>62</v>
      </c>
      <c r="M69"/>
      <c r="HI69"/>
      <c r="HJ69"/>
      <c r="HK69" s="1"/>
    </row>
    <row r="70" spans="1:219" ht="14.25" customHeight="1">
      <c r="A70" s="58" t="s">
        <v>93</v>
      </c>
      <c r="B70" s="59">
        <v>76</v>
      </c>
      <c r="C70" s="60" t="s">
        <v>94</v>
      </c>
      <c r="D70" s="64"/>
      <c r="E70" s="64"/>
      <c r="F70" s="64"/>
      <c r="G70" s="64">
        <v>59</v>
      </c>
      <c r="H70" s="64"/>
      <c r="I70" s="64"/>
      <c r="J70" s="64"/>
      <c r="K70" s="67">
        <f t="shared" si="0"/>
        <v>59</v>
      </c>
      <c r="L70" s="66">
        <f t="shared" si="1"/>
        <v>59</v>
      </c>
      <c r="M70"/>
      <c r="HI70"/>
      <c r="HJ70"/>
      <c r="HK70" s="1"/>
    </row>
    <row r="71" spans="1:219" ht="14.25" customHeight="1">
      <c r="A71" s="58" t="s">
        <v>93</v>
      </c>
      <c r="B71" s="59">
        <v>555</v>
      </c>
      <c r="C71" s="60" t="s">
        <v>95</v>
      </c>
      <c r="D71" s="64">
        <v>59</v>
      </c>
      <c r="E71" s="64"/>
      <c r="F71" s="64"/>
      <c r="G71" s="64"/>
      <c r="H71" s="64"/>
      <c r="I71" s="64"/>
      <c r="J71" s="64"/>
      <c r="K71" s="67">
        <f t="shared" si="0"/>
        <v>59</v>
      </c>
      <c r="L71" s="66">
        <f t="shared" si="1"/>
        <v>59</v>
      </c>
      <c r="M71"/>
      <c r="HI71"/>
      <c r="HJ71"/>
      <c r="HK71" s="1"/>
    </row>
    <row r="72" spans="1:219" ht="14.25" customHeight="1">
      <c r="A72" s="58">
        <v>63</v>
      </c>
      <c r="B72" s="64">
        <v>301</v>
      </c>
      <c r="C72" s="74" t="s">
        <v>96</v>
      </c>
      <c r="D72" s="64"/>
      <c r="E72" s="64"/>
      <c r="F72" s="69"/>
      <c r="G72" s="64"/>
      <c r="H72" s="64"/>
      <c r="I72" s="64">
        <v>58</v>
      </c>
      <c r="J72" s="64"/>
      <c r="K72" s="67">
        <f t="shared" si="0"/>
        <v>58</v>
      </c>
      <c r="L72" s="66">
        <f t="shared" si="1"/>
        <v>58</v>
      </c>
      <c r="M72"/>
      <c r="HI72"/>
      <c r="HJ72"/>
      <c r="HK72" s="1"/>
    </row>
    <row r="73" spans="1:219" ht="14.25" customHeight="1">
      <c r="A73" s="58" t="s">
        <v>97</v>
      </c>
      <c r="B73" s="59">
        <v>46</v>
      </c>
      <c r="C73" s="71" t="s">
        <v>98</v>
      </c>
      <c r="D73" s="64"/>
      <c r="E73" s="64"/>
      <c r="F73" s="64"/>
      <c r="G73" s="64"/>
      <c r="H73" s="64"/>
      <c r="I73" s="64">
        <v>57</v>
      </c>
      <c r="J73" s="64"/>
      <c r="K73" s="67">
        <f t="shared" si="0"/>
        <v>57</v>
      </c>
      <c r="L73" s="66">
        <f t="shared" si="1"/>
        <v>57</v>
      </c>
      <c r="M73"/>
      <c r="HI73"/>
      <c r="HJ73"/>
      <c r="HK73" s="1"/>
    </row>
    <row r="74" spans="1:219" ht="14.25" customHeight="1">
      <c r="A74" s="58" t="s">
        <v>97</v>
      </c>
      <c r="B74" s="64">
        <v>185</v>
      </c>
      <c r="C74" s="60" t="s">
        <v>99</v>
      </c>
      <c r="D74" s="64"/>
      <c r="E74" s="64"/>
      <c r="F74" s="64"/>
      <c r="G74" s="64"/>
      <c r="H74" s="64"/>
      <c r="I74" s="64"/>
      <c r="J74" s="64">
        <v>57</v>
      </c>
      <c r="K74" s="67">
        <f t="shared" si="0"/>
        <v>57</v>
      </c>
      <c r="L74" s="66">
        <f t="shared" si="1"/>
        <v>57</v>
      </c>
      <c r="M74"/>
      <c r="HI74"/>
      <c r="HJ74"/>
      <c r="HK74" s="1"/>
    </row>
    <row r="75" spans="1:219" ht="14.25" customHeight="1">
      <c r="A75" s="58">
        <v>66</v>
      </c>
      <c r="B75" s="59">
        <v>14</v>
      </c>
      <c r="C75" s="60" t="s">
        <v>100</v>
      </c>
      <c r="D75" s="64">
        <v>55</v>
      </c>
      <c r="E75" s="64"/>
      <c r="F75" s="64"/>
      <c r="G75" s="64"/>
      <c r="H75" s="64"/>
      <c r="I75" s="64"/>
      <c r="J75" s="64"/>
      <c r="K75" s="67">
        <f t="shared" si="0"/>
        <v>55</v>
      </c>
      <c r="L75" s="66">
        <f t="shared" si="1"/>
        <v>55</v>
      </c>
      <c r="M75"/>
      <c r="HI75"/>
      <c r="HJ75"/>
      <c r="HK75" s="1"/>
    </row>
    <row r="76" spans="1:219" ht="14.25" customHeight="1">
      <c r="A76" s="58" t="s">
        <v>101</v>
      </c>
      <c r="B76" s="68">
        <v>48</v>
      </c>
      <c r="C76" s="60" t="s">
        <v>102</v>
      </c>
      <c r="D76" s="64">
        <v>53</v>
      </c>
      <c r="E76" s="64"/>
      <c r="F76" s="64"/>
      <c r="G76" s="64"/>
      <c r="H76" s="64"/>
      <c r="I76" s="64"/>
      <c r="J76" s="64"/>
      <c r="K76" s="67">
        <f t="shared" si="0"/>
        <v>53</v>
      </c>
      <c r="L76" s="66">
        <f t="shared" si="1"/>
        <v>53</v>
      </c>
      <c r="HI76"/>
      <c r="HJ76"/>
      <c r="HK76" s="1"/>
    </row>
    <row r="77" spans="1:219" ht="14.25" customHeight="1">
      <c r="A77" s="58" t="s">
        <v>101</v>
      </c>
      <c r="B77" s="59">
        <v>663</v>
      </c>
      <c r="C77" s="60" t="s">
        <v>103</v>
      </c>
      <c r="D77" s="64"/>
      <c r="E77" s="64"/>
      <c r="F77" s="64"/>
      <c r="G77" s="64"/>
      <c r="H77" s="64"/>
      <c r="I77" s="64"/>
      <c r="J77" s="64">
        <v>53</v>
      </c>
      <c r="K77" s="67">
        <f t="shared" si="0"/>
        <v>53</v>
      </c>
      <c r="L77" s="66">
        <f t="shared" si="1"/>
        <v>53</v>
      </c>
      <c r="HI77"/>
      <c r="HJ77"/>
      <c r="HK77" s="1"/>
    </row>
    <row r="78" spans="1:219" ht="14.25" customHeight="1">
      <c r="A78" s="58" t="s">
        <v>104</v>
      </c>
      <c r="B78" s="68">
        <v>33</v>
      </c>
      <c r="C78" s="60" t="s">
        <v>105</v>
      </c>
      <c r="D78" s="64"/>
      <c r="E78" s="64">
        <v>51</v>
      </c>
      <c r="F78" s="64"/>
      <c r="G78" s="64"/>
      <c r="H78" s="64"/>
      <c r="I78" s="64"/>
      <c r="J78" s="64"/>
      <c r="K78" s="67">
        <f t="shared" si="0"/>
        <v>51</v>
      </c>
      <c r="L78" s="66">
        <f t="shared" si="1"/>
        <v>51</v>
      </c>
      <c r="HI78"/>
      <c r="HJ78"/>
      <c r="HK78" s="1"/>
    </row>
    <row r="79" spans="1:219" ht="14.25" customHeight="1">
      <c r="A79" s="58" t="s">
        <v>104</v>
      </c>
      <c r="B79" s="59">
        <v>173</v>
      </c>
      <c r="C79" s="60" t="s">
        <v>106</v>
      </c>
      <c r="D79" s="64">
        <v>51</v>
      </c>
      <c r="E79" s="64"/>
      <c r="F79" s="64"/>
      <c r="G79" s="64"/>
      <c r="H79" s="64"/>
      <c r="I79" s="64"/>
      <c r="J79" s="64"/>
      <c r="K79" s="67">
        <f t="shared" si="0"/>
        <v>51</v>
      </c>
      <c r="L79" s="66">
        <f t="shared" si="1"/>
        <v>51</v>
      </c>
      <c r="HI79"/>
      <c r="HJ79"/>
      <c r="HK79" s="1"/>
    </row>
    <row r="80" spans="1:219" ht="14.25" customHeight="1">
      <c r="A80" s="58" t="s">
        <v>104</v>
      </c>
      <c r="B80" s="59">
        <v>439</v>
      </c>
      <c r="C80" s="60" t="s">
        <v>107</v>
      </c>
      <c r="D80" s="64"/>
      <c r="E80" s="64"/>
      <c r="F80" s="64"/>
      <c r="G80" s="64">
        <v>51</v>
      </c>
      <c r="H80" s="64"/>
      <c r="I80" s="64"/>
      <c r="J80" s="64"/>
      <c r="K80" s="67">
        <f t="shared" si="0"/>
        <v>51</v>
      </c>
      <c r="L80" s="66">
        <f t="shared" si="1"/>
        <v>51</v>
      </c>
      <c r="HI80"/>
      <c r="HJ80"/>
      <c r="HK80" s="1"/>
    </row>
    <row r="81" spans="1:219" ht="14.25" customHeight="1">
      <c r="A81" s="58" t="s">
        <v>104</v>
      </c>
      <c r="B81" s="59">
        <v>595</v>
      </c>
      <c r="C81" s="60" t="s">
        <v>108</v>
      </c>
      <c r="D81" s="64">
        <v>51</v>
      </c>
      <c r="E81" s="64"/>
      <c r="F81" s="64"/>
      <c r="G81" s="64"/>
      <c r="H81" s="64"/>
      <c r="I81" s="64"/>
      <c r="J81" s="64"/>
      <c r="K81" s="67">
        <f t="shared" si="0"/>
        <v>51</v>
      </c>
      <c r="L81" s="66">
        <f t="shared" si="1"/>
        <v>51</v>
      </c>
      <c r="HI81"/>
      <c r="HJ81"/>
      <c r="HK81" s="1"/>
    </row>
    <row r="82" spans="1:219" ht="14.25" customHeight="1">
      <c r="A82" s="58">
        <v>73</v>
      </c>
      <c r="B82" s="64">
        <v>169</v>
      </c>
      <c r="C82" s="60" t="s">
        <v>109</v>
      </c>
      <c r="D82" s="64"/>
      <c r="E82" s="64"/>
      <c r="F82" s="64"/>
      <c r="G82" s="64">
        <v>49</v>
      </c>
      <c r="H82" s="64"/>
      <c r="I82" s="64"/>
      <c r="J82" s="64"/>
      <c r="K82" s="67">
        <f t="shared" si="0"/>
        <v>49</v>
      </c>
      <c r="L82" s="66">
        <f t="shared" si="1"/>
        <v>49</v>
      </c>
      <c r="HI82"/>
      <c r="HJ82"/>
      <c r="HK82" s="1"/>
    </row>
    <row r="83" spans="1:219" ht="14.25" customHeight="1">
      <c r="A83" s="58">
        <v>74</v>
      </c>
      <c r="B83" s="68">
        <v>117</v>
      </c>
      <c r="C83" s="60" t="s">
        <v>110</v>
      </c>
      <c r="D83" s="64">
        <v>44</v>
      </c>
      <c r="E83" s="64"/>
      <c r="F83" s="64"/>
      <c r="G83" s="64"/>
      <c r="H83" s="64"/>
      <c r="I83" s="64"/>
      <c r="J83" s="64"/>
      <c r="K83" s="67">
        <f t="shared" si="0"/>
        <v>44</v>
      </c>
      <c r="L83" s="66">
        <f t="shared" si="1"/>
        <v>44</v>
      </c>
      <c r="HI83"/>
      <c r="HJ83"/>
      <c r="HK83" s="1"/>
    </row>
    <row r="84" spans="1:219" ht="14.25" customHeight="1">
      <c r="A84" s="58">
        <v>75</v>
      </c>
      <c r="B84" s="59">
        <v>909</v>
      </c>
      <c r="C84" s="60" t="s">
        <v>111</v>
      </c>
      <c r="D84" s="64">
        <v>43</v>
      </c>
      <c r="E84" s="64"/>
      <c r="F84" s="64"/>
      <c r="G84" s="64"/>
      <c r="H84" s="64"/>
      <c r="I84" s="64"/>
      <c r="J84" s="64"/>
      <c r="K84" s="67">
        <f t="shared" si="0"/>
        <v>43</v>
      </c>
      <c r="L84" s="66">
        <f t="shared" si="1"/>
        <v>43</v>
      </c>
      <c r="HI84"/>
      <c r="HJ84"/>
      <c r="HK84" s="1"/>
    </row>
    <row r="85" spans="1:219" ht="14.25" customHeight="1">
      <c r="A85" s="58">
        <v>76</v>
      </c>
      <c r="B85" s="64">
        <v>693</v>
      </c>
      <c r="C85" s="60" t="s">
        <v>112</v>
      </c>
      <c r="D85" s="64">
        <v>39</v>
      </c>
      <c r="E85" s="64"/>
      <c r="F85" s="64"/>
      <c r="G85" s="64"/>
      <c r="H85" s="64"/>
      <c r="I85" s="64"/>
      <c r="J85" s="64"/>
      <c r="K85" s="67">
        <f t="shared" si="0"/>
        <v>39</v>
      </c>
      <c r="L85" s="66">
        <f t="shared" si="1"/>
        <v>39</v>
      </c>
      <c r="HI85"/>
      <c r="HJ85"/>
      <c r="HK85" s="1"/>
    </row>
    <row r="86" spans="1:219" ht="14.25" customHeight="1">
      <c r="A86" s="2"/>
      <c r="B86" s="59"/>
      <c r="C86" s="60"/>
      <c r="D86" s="64"/>
      <c r="E86" s="64"/>
      <c r="F86" s="64"/>
      <c r="G86" s="64"/>
      <c r="H86" s="64"/>
      <c r="I86" s="64"/>
      <c r="J86" s="64"/>
      <c r="K86" s="75"/>
      <c r="L86" s="66">
        <f t="shared" si="1"/>
        <v>0</v>
      </c>
      <c r="HJ86"/>
      <c r="HK86" s="1"/>
    </row>
    <row r="87" spans="1:219" ht="14.25" customHeight="1">
      <c r="A87" s="2"/>
      <c r="B87" s="69"/>
      <c r="C87" s="60"/>
      <c r="D87" s="76"/>
      <c r="E87" s="64"/>
      <c r="F87" s="64"/>
      <c r="G87" s="64"/>
      <c r="H87" s="73"/>
      <c r="I87" s="73"/>
      <c r="J87" s="64"/>
      <c r="K87" s="75"/>
      <c r="L87" s="66">
        <f t="shared" si="1"/>
        <v>0</v>
      </c>
      <c r="M87" s="2"/>
      <c r="HK87" s="1"/>
    </row>
    <row r="88" spans="2:219" ht="12.75" customHeight="1">
      <c r="B88" s="59"/>
      <c r="C88" s="60"/>
      <c r="D88" s="64"/>
      <c r="E88" s="64"/>
      <c r="F88" s="64"/>
      <c r="G88" s="64"/>
      <c r="H88" s="64"/>
      <c r="I88" s="64"/>
      <c r="J88" s="64"/>
      <c r="K88" s="75"/>
      <c r="L88" s="66">
        <f t="shared" si="1"/>
        <v>0</v>
      </c>
      <c r="HK88" s="1"/>
    </row>
    <row r="89" spans="2:219" ht="12.75" customHeight="1">
      <c r="B89" s="68"/>
      <c r="C89" s="60"/>
      <c r="D89" s="64"/>
      <c r="E89" s="64"/>
      <c r="F89" s="64"/>
      <c r="G89" s="64"/>
      <c r="H89" s="64"/>
      <c r="I89" s="64"/>
      <c r="J89" s="64"/>
      <c r="K89" s="77"/>
      <c r="L89" s="66">
        <f t="shared" si="1"/>
        <v>0</v>
      </c>
      <c r="HK89" s="1"/>
    </row>
    <row r="90" spans="3:11" ht="12.75" customHeight="1">
      <c r="C90" s="78" t="s">
        <v>113</v>
      </c>
      <c r="D90" s="79">
        <f aca="true" t="shared" si="2" ref="D90:J90">COUNT(D10:D89)</f>
        <v>52</v>
      </c>
      <c r="E90" s="79">
        <f t="shared" si="2"/>
        <v>33</v>
      </c>
      <c r="F90" s="79">
        <f t="shared" si="2"/>
        <v>18</v>
      </c>
      <c r="G90" s="79">
        <f t="shared" si="2"/>
        <v>32</v>
      </c>
      <c r="H90" s="79">
        <f t="shared" si="2"/>
        <v>37</v>
      </c>
      <c r="I90" s="79">
        <f t="shared" si="2"/>
        <v>33</v>
      </c>
      <c r="J90" s="79">
        <f t="shared" si="2"/>
        <v>32</v>
      </c>
      <c r="K90" s="80"/>
    </row>
    <row r="91" spans="3:11" ht="12.75" customHeight="1">
      <c r="C91" s="2" t="s">
        <v>114</v>
      </c>
      <c r="D91" s="2"/>
      <c r="E91" s="2"/>
      <c r="F91" s="2"/>
      <c r="G91" s="2"/>
      <c r="H91" s="2"/>
      <c r="I91" s="2"/>
      <c r="J91" s="2"/>
      <c r="K91" s="2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K7:K9"/>
  </mergeCells>
  <printOptions/>
  <pageMargins left="0.19652777777777777" right="0.15763888888888888" top="0.3541666666666667" bottom="0.433333333333333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zoomScalePageLayoutView="0" workbookViewId="0" topLeftCell="A1">
      <selection activeCell="G1" sqref="G1"/>
    </sheetView>
  </sheetViews>
  <sheetFormatPr defaultColWidth="11.57421875" defaultRowHeight="12.75" customHeight="1"/>
  <cols>
    <col min="1" max="1" width="5.00390625" style="0" customWidth="1"/>
    <col min="2" max="3" width="11.57421875" style="0" customWidth="1"/>
    <col min="4" max="5" width="16.8515625" style="0" customWidth="1"/>
    <col min="6" max="6" width="12.57421875" style="0" customWidth="1"/>
    <col min="7" max="7" width="16.7109375" style="0" customWidth="1"/>
    <col min="8" max="9" width="16.8515625" style="0" customWidth="1"/>
    <col min="10" max="10" width="17.7109375" style="0" customWidth="1"/>
  </cols>
  <sheetData>
    <row r="1" spans="2:10" ht="12.75" customHeight="1">
      <c r="B1" s="1"/>
      <c r="C1" s="1"/>
      <c r="D1" s="81" t="s">
        <v>8</v>
      </c>
      <c r="E1" s="81" t="s">
        <v>9</v>
      </c>
      <c r="F1" s="81" t="s">
        <v>10</v>
      </c>
      <c r="G1" s="81" t="s">
        <v>11</v>
      </c>
      <c r="H1" s="81" t="s">
        <v>12</v>
      </c>
      <c r="I1" s="81" t="s">
        <v>13</v>
      </c>
      <c r="J1" s="81" t="s">
        <v>14</v>
      </c>
    </row>
    <row r="2" spans="2:10" ht="14.25" customHeight="1">
      <c r="B2" s="1"/>
      <c r="C2" s="1"/>
      <c r="D2" s="47" t="s">
        <v>20</v>
      </c>
      <c r="E2" s="48" t="s">
        <v>21</v>
      </c>
      <c r="F2" s="48" t="s">
        <v>22</v>
      </c>
      <c r="G2" s="48" t="s">
        <v>23</v>
      </c>
      <c r="H2" s="48" t="s">
        <v>24</v>
      </c>
      <c r="I2" s="47" t="s">
        <v>25</v>
      </c>
      <c r="J2" s="82" t="s">
        <v>26</v>
      </c>
    </row>
    <row r="3" spans="2:10" ht="14.25" customHeight="1">
      <c r="B3" s="132" t="s">
        <v>115</v>
      </c>
      <c r="C3" s="132"/>
      <c r="D3" s="58">
        <f>COUNTIF(Hathern!$D$7:$D$58,$B3)</f>
        <v>1</v>
      </c>
      <c r="E3" s="58">
        <f>COUNTIF(Fordham!$D$7:$D$60,$B3)</f>
        <v>0</v>
      </c>
      <c r="F3" s="58">
        <f>COUNTIF(Hereford!$D$7:$D$60,$B3)</f>
        <v>0</v>
      </c>
      <c r="G3" s="58">
        <f>COUNTIF(Urmston!$D$7:$D$60,$B3)</f>
        <v>1</v>
      </c>
      <c r="H3" s="58">
        <f>COUNTIF(Rugby!$D$7:$D$59,$B3)</f>
        <v>0</v>
      </c>
      <c r="I3" s="58">
        <f>COUNTIF(Newport!$D$7:$D$60,$B3)</f>
        <v>0</v>
      </c>
      <c r="J3" s="58">
        <f>COUNTIF(Leven!$D$7:$D$60,$B3)</f>
        <v>0</v>
      </c>
    </row>
    <row r="4" spans="2:10" ht="14.25" customHeight="1">
      <c r="B4" s="133" t="s">
        <v>116</v>
      </c>
      <c r="C4" s="133" t="s">
        <v>117</v>
      </c>
      <c r="D4" s="58">
        <f>COUNTIF(Hathern!$D$7:$D$58,$B4)</f>
        <v>1</v>
      </c>
      <c r="E4" s="58">
        <f>COUNTIF(Fordham!$D$7:$D$60,$B4)</f>
        <v>1</v>
      </c>
      <c r="F4" s="58">
        <f>COUNTIF(Hereford!$D$7:$D$60,$B4)</f>
        <v>1</v>
      </c>
      <c r="G4" s="58">
        <f>COUNTIF(Urmston!$D$7:$D$60,$B4)</f>
        <v>1</v>
      </c>
      <c r="H4" s="58">
        <f>COUNTIF(Rugby!$D$7:$D$59,$B4)</f>
        <v>1</v>
      </c>
      <c r="I4" s="58">
        <f>COUNTIF(Newport!$D$7:$D$60,$B4)</f>
        <v>1</v>
      </c>
      <c r="J4" s="58">
        <f>COUNTIF(Leven!$D$7:$D$60,$B4)</f>
        <v>1</v>
      </c>
    </row>
    <row r="5" spans="2:10" ht="14.25" customHeight="1">
      <c r="B5" s="134" t="s">
        <v>118</v>
      </c>
      <c r="C5" s="134"/>
      <c r="D5" s="58">
        <f>COUNTIF(Hathern!$D$7:$D$58,$B5)</f>
        <v>1</v>
      </c>
      <c r="E5" s="58">
        <f>COUNTIF(Fordham!$D$7:$D$60,$B5)</f>
        <v>1</v>
      </c>
      <c r="F5" s="58">
        <f>COUNTIF(Hereford!$D$7:$D$60,$B5)</f>
        <v>0</v>
      </c>
      <c r="G5" s="58">
        <f>COUNTIF(Urmston!$D$7:$D$60,$B5)</f>
        <v>0</v>
      </c>
      <c r="H5" s="58">
        <f>COUNTIF(Rugby!$D$7:$D$59,$B5)</f>
        <v>1</v>
      </c>
      <c r="I5" s="58">
        <f>COUNTIF(Newport!$D$7:$D$60,$B5)</f>
        <v>1</v>
      </c>
      <c r="J5" s="58">
        <f>COUNTIF(Leven!$D$7:$D$60,$B5)</f>
        <v>1</v>
      </c>
    </row>
    <row r="6" spans="2:10" ht="14.25" customHeight="1">
      <c r="B6" s="134" t="s">
        <v>119</v>
      </c>
      <c r="C6" s="134"/>
      <c r="D6" s="58">
        <f>COUNTIF(Hathern!$D$7:$D$58,$B6)</f>
        <v>1</v>
      </c>
      <c r="E6" s="58">
        <f>COUNTIF(Fordham!$D$7:$D$60,$B6)</f>
        <v>0</v>
      </c>
      <c r="F6" s="58">
        <f>COUNTIF(Hereford!$D$7:$D$60,$B6)</f>
        <v>0</v>
      </c>
      <c r="G6" s="58">
        <f>COUNTIF(Urmston!$D$7:$D$60,$B6)</f>
        <v>0</v>
      </c>
      <c r="H6" s="58">
        <f>COUNTIF(Rugby!$D$7:$D$59,$B6)</f>
        <v>0</v>
      </c>
      <c r="I6" s="58">
        <f>COUNTIF(Newport!$D$7:$D$60,$B6)</f>
        <v>0</v>
      </c>
      <c r="J6" s="58">
        <f>COUNTIF(Leven!$D$7:$D$60,$B6)</f>
        <v>0</v>
      </c>
    </row>
    <row r="7" spans="2:10" ht="15.75" customHeight="1">
      <c r="B7" s="135" t="s">
        <v>117</v>
      </c>
      <c r="C7" s="135" t="s">
        <v>120</v>
      </c>
      <c r="D7" s="58">
        <f>COUNTIF(Hathern!$D$7:$D$58,$B7)</f>
        <v>6</v>
      </c>
      <c r="E7" s="58">
        <f>COUNTIF(Fordham!$D$7:$D$60,$B7)</f>
        <v>7</v>
      </c>
      <c r="F7" s="58">
        <f>COUNTIF(Hereford!$D$7:$D$60,$B7)</f>
        <v>1</v>
      </c>
      <c r="G7" s="58">
        <f>COUNTIF(Urmston!$D$7:$D$60,$B7)</f>
        <v>6</v>
      </c>
      <c r="H7" s="58">
        <f>COUNTIF(Rugby!$D$7:$D$59,$B7)</f>
        <v>3</v>
      </c>
      <c r="I7" s="58">
        <f>COUNTIF(Newport!$D$7:$D$60,$B7)</f>
        <v>3</v>
      </c>
      <c r="J7" s="58">
        <f>COUNTIF(Leven!$D$7:$D$60,$B7)</f>
        <v>5</v>
      </c>
    </row>
    <row r="8" spans="2:10" ht="15.75" customHeight="1">
      <c r="B8" s="136" t="s">
        <v>121</v>
      </c>
      <c r="C8" s="136"/>
      <c r="D8" s="58">
        <f>COUNTIF(Hathern!$D$7:$D$58,$B8)</f>
        <v>17</v>
      </c>
      <c r="E8" s="58">
        <f>COUNTIF(Fordham!$D$7:$D$60,$B8)</f>
        <v>7</v>
      </c>
      <c r="F8" s="58">
        <f>COUNTIF(Hereford!$D$7:$D$60,$B8)</f>
        <v>5</v>
      </c>
      <c r="G8" s="58">
        <f>COUNTIF(Urmston!$D$7:$D$60,$B8)</f>
        <v>7</v>
      </c>
      <c r="H8" s="58">
        <f>COUNTIF(Rugby!$D$7:$D$59,$B8)</f>
        <v>8</v>
      </c>
      <c r="I8" s="58">
        <f>COUNTIF(Newport!$D$7:$D$60,$B8)</f>
        <v>10</v>
      </c>
      <c r="J8" s="58">
        <f>COUNTIF(Leven!$D$7:$D$60,$B8)</f>
        <v>7</v>
      </c>
    </row>
    <row r="9" spans="2:10" ht="15.75" customHeight="1">
      <c r="B9" s="137" t="s">
        <v>122</v>
      </c>
      <c r="C9" s="137" t="s">
        <v>122</v>
      </c>
      <c r="D9" s="58">
        <f>COUNTIF(Hathern!$D$7:$D$58,$B9)</f>
        <v>13</v>
      </c>
      <c r="E9" s="58">
        <f>COUNTIF(Fordham!$D$7:$D$60,$B9)</f>
        <v>9</v>
      </c>
      <c r="F9" s="58">
        <f>COUNTIF(Hereford!$D$7:$D$60,$B9)</f>
        <v>8</v>
      </c>
      <c r="G9" s="58">
        <f>COUNTIF(Urmston!$D$7:$D$60,$B9)</f>
        <v>9</v>
      </c>
      <c r="H9" s="58">
        <f>COUNTIF(Rugby!$D$7:$D$59,$B9)</f>
        <v>14</v>
      </c>
      <c r="I9" s="58">
        <f>COUNTIF(Newport!$D$7:$D$60,$B9)</f>
        <v>12</v>
      </c>
      <c r="J9" s="58">
        <f>COUNTIF(Leven!$D$7:$D$60,$B9)</f>
        <v>10</v>
      </c>
    </row>
    <row r="10" spans="2:10" ht="15.75" customHeight="1">
      <c r="B10" s="138" t="s">
        <v>123</v>
      </c>
      <c r="C10" s="138" t="s">
        <v>123</v>
      </c>
      <c r="D10" s="58">
        <f>COUNTIF(Hathern!$D$7:$D$58,$B10)</f>
        <v>11</v>
      </c>
      <c r="E10" s="58">
        <f>COUNTIF(Fordham!$D$7:$D$60,$B10)</f>
        <v>6</v>
      </c>
      <c r="F10" s="58">
        <f>COUNTIF(Hereford!$D$7:$D$60,$B10)</f>
        <v>3</v>
      </c>
      <c r="G10" s="58">
        <f>COUNTIF(Urmston!$D$7:$D$60,$B10)</f>
        <v>6</v>
      </c>
      <c r="H10" s="58">
        <f>COUNTIF(Rugby!$D$7:$D$59,$B10)</f>
        <v>9</v>
      </c>
      <c r="I10" s="58">
        <f>COUNTIF(Newport!$D$7:$D$60,$B10)</f>
        <v>5</v>
      </c>
      <c r="J10" s="58">
        <f>COUNTIF(Leven!$D$7:$D$60,$B10)</f>
        <v>6</v>
      </c>
    </row>
    <row r="11" spans="2:10" ht="15.75" customHeight="1">
      <c r="B11" s="139" t="s">
        <v>124</v>
      </c>
      <c r="C11" s="139"/>
      <c r="D11" s="58">
        <f>COUNTIF(Hathern!$D$7:$D$58,$B11)</f>
        <v>1</v>
      </c>
      <c r="E11" s="58">
        <f>COUNTIF(Fordham!$D$7:$D$60,$B11)</f>
        <v>2</v>
      </c>
      <c r="F11" s="58">
        <f>COUNTIF(Hereford!$D$7:$D$60,$B11)</f>
        <v>0</v>
      </c>
      <c r="G11" s="58">
        <f>COUNTIF(Urmston!$D$7:$D$60,$B11)</f>
        <v>2</v>
      </c>
      <c r="H11" s="58">
        <f>COUNTIF(Rugby!$D$7:$D$59,$B11)</f>
        <v>1</v>
      </c>
      <c r="I11" s="58">
        <f>COUNTIF(Newport!$D$7:$D$60,$B11)</f>
        <v>1</v>
      </c>
      <c r="J11" s="58">
        <f>COUNTIF(Leven!$D$7:$D$60,$B11)</f>
        <v>2</v>
      </c>
    </row>
    <row r="12" spans="2:10" ht="14.25" customHeight="1">
      <c r="B12" s="1"/>
      <c r="C12" s="1"/>
      <c r="D12" s="80"/>
      <c r="E12" s="80"/>
      <c r="F12" s="80"/>
      <c r="G12" s="80"/>
      <c r="H12" s="80"/>
      <c r="I12" s="80"/>
      <c r="J12" s="80"/>
    </row>
    <row r="13" spans="2:10" ht="14.25" customHeight="1">
      <c r="B13" s="78"/>
      <c r="C13" s="83" t="s">
        <v>125</v>
      </c>
      <c r="D13" s="80">
        <f aca="true" t="shared" si="0" ref="D13:J13">SUM(D3:D11)</f>
        <v>52</v>
      </c>
      <c r="E13" s="80">
        <f t="shared" si="0"/>
        <v>33</v>
      </c>
      <c r="F13" s="80">
        <f t="shared" si="0"/>
        <v>18</v>
      </c>
      <c r="G13" s="80">
        <f t="shared" si="0"/>
        <v>32</v>
      </c>
      <c r="H13" s="80">
        <f t="shared" si="0"/>
        <v>37</v>
      </c>
      <c r="I13" s="80">
        <f t="shared" si="0"/>
        <v>33</v>
      </c>
      <c r="J13" s="80">
        <f t="shared" si="0"/>
        <v>32</v>
      </c>
    </row>
    <row r="14" spans="2:10" ht="14.25" customHeight="1">
      <c r="B14" s="78"/>
      <c r="C14" s="78"/>
      <c r="D14" s="80"/>
      <c r="E14" s="80"/>
      <c r="F14" s="80"/>
      <c r="G14" s="80"/>
      <c r="H14" s="80"/>
      <c r="I14" s="80"/>
      <c r="J14" s="80"/>
    </row>
    <row r="15" spans="2:10" ht="14.25" customHeight="1">
      <c r="B15" s="78"/>
      <c r="C15" s="83"/>
      <c r="D15" s="80"/>
      <c r="E15" s="80"/>
      <c r="F15" s="80"/>
      <c r="G15" s="80"/>
      <c r="H15" s="80"/>
      <c r="I15" s="80"/>
      <c r="J15" s="80"/>
    </row>
    <row r="16" spans="2:10" ht="14.25" customHeight="1">
      <c r="B16" s="139" t="s">
        <v>21</v>
      </c>
      <c r="C16" s="139"/>
      <c r="D16" s="58">
        <f>COUNTIF(Hathern!$E$7:$E$58,$B16)</f>
        <v>5</v>
      </c>
      <c r="E16" s="84">
        <f>COUNTIF(Fordham!$E$7:$E$60,$B16)</f>
        <v>5</v>
      </c>
      <c r="F16" s="58">
        <f>COUNTIF(Hereford!$E$7:$E$60,$B16)</f>
        <v>4</v>
      </c>
      <c r="G16" s="58">
        <f>COUNTIF(Urmston!$E$7:$E$60,$B16)</f>
        <v>5</v>
      </c>
      <c r="H16" s="58">
        <f>COUNTIF(Rugby!$E$7:$E$59,$B16)</f>
        <v>5</v>
      </c>
      <c r="I16" s="58">
        <f>COUNTIF(Newport!$E$7:$E$59,$B16)</f>
        <v>5</v>
      </c>
      <c r="J16" s="58">
        <f>COUNTIF(Leven!$E$7:$E$59,$B16)</f>
        <v>5</v>
      </c>
    </row>
    <row r="17" spans="2:10" ht="14.25" customHeight="1">
      <c r="B17" s="139" t="s">
        <v>126</v>
      </c>
      <c r="C17" s="139"/>
      <c r="D17" s="58">
        <f>COUNTIF(Hathern!$E$7:$E$58,$B17)</f>
        <v>4</v>
      </c>
      <c r="E17" s="58">
        <f>COUNTIF(Fordham!$E$7:$E$60,$B17)</f>
        <v>0</v>
      </c>
      <c r="F17" s="58">
        <f>COUNTIF(Hereford!$E$7:$E$60,$B17)</f>
        <v>0</v>
      </c>
      <c r="G17" s="58">
        <f>COUNTIF(Urmston!$E$7:$E$60,$B17)</f>
        <v>0</v>
      </c>
      <c r="H17" s="58">
        <f>COUNTIF(Rugby!$E$7:$E$59,$B17)</f>
        <v>0</v>
      </c>
      <c r="I17" s="58">
        <f>COUNTIF(Newport!$E$7:$E$59,$B17)</f>
        <v>0</v>
      </c>
      <c r="J17" s="58">
        <f>COUNTIF(Leven!$E$7:$E$59,$B17)</f>
        <v>0</v>
      </c>
    </row>
    <row r="18" spans="2:10" ht="14.25" customHeight="1">
      <c r="B18" s="139" t="s">
        <v>20</v>
      </c>
      <c r="C18" s="139"/>
      <c r="D18" s="84">
        <f>COUNTIF(Hathern!$E$7:$E$58,$B18)</f>
        <v>5</v>
      </c>
      <c r="E18" s="58">
        <f>COUNTIF(Fordham!$E$7:$E$60,$B18)</f>
        <v>5</v>
      </c>
      <c r="F18" s="58">
        <f>COUNTIF(Hereford!$E$7:$E$60,$B18)</f>
        <v>4</v>
      </c>
      <c r="G18" s="58">
        <f>COUNTIF(Urmston!$E$7:$E$60,$B18)</f>
        <v>4</v>
      </c>
      <c r="H18" s="58">
        <f>COUNTIF(Rugby!$E$7:$E$59,$B18)</f>
        <v>4</v>
      </c>
      <c r="I18" s="58">
        <f>COUNTIF(Newport!$E$7:$E$59,$B18)</f>
        <v>4</v>
      </c>
      <c r="J18" s="58">
        <f>COUNTIF(Leven!$E$7:$E$59,$B18)</f>
        <v>4</v>
      </c>
    </row>
    <row r="19" spans="2:10" ht="14.25" customHeight="1">
      <c r="B19" s="139" t="s">
        <v>22</v>
      </c>
      <c r="C19" s="139"/>
      <c r="D19" s="58">
        <f>COUNTIF(Hathern!$E$7:$E$58,$B19)</f>
        <v>0</v>
      </c>
      <c r="E19" s="58">
        <f>COUNTIF(Fordham!$E$7:$E$60,$B19)</f>
        <v>0</v>
      </c>
      <c r="F19" s="84">
        <f>COUNTIF(Hereford!$E$7:$E$60,$B19)</f>
        <v>0</v>
      </c>
      <c r="G19" s="58">
        <f>COUNTIF(Urmston!$E$7:$E$60,$B19)</f>
        <v>0</v>
      </c>
      <c r="H19" s="58">
        <f>COUNTIF(Rugby!$E$7:$E$59,$B19)</f>
        <v>0</v>
      </c>
      <c r="I19" s="58">
        <f>COUNTIF(Newport!$E$7:$E$59,$B19)</f>
        <v>0</v>
      </c>
      <c r="J19" s="58">
        <f>COUNTIF(Leven!$E$7:$E$59,$B19)</f>
        <v>0</v>
      </c>
    </row>
    <row r="20" spans="2:10" ht="14.25" customHeight="1">
      <c r="B20" s="139" t="s">
        <v>127</v>
      </c>
      <c r="C20" s="139"/>
      <c r="D20" s="58">
        <f>COUNTIF(Hathern!$E$7:$E$58,$B20)</f>
        <v>0</v>
      </c>
      <c r="E20" s="58">
        <f>COUNTIF(Fordham!$E$7:$E$60,$B20)</f>
        <v>0</v>
      </c>
      <c r="F20" s="58">
        <f>COUNTIF(Hereford!$E$7:$E$60,$B20)</f>
        <v>0</v>
      </c>
      <c r="G20" s="58">
        <f>COUNTIF(Urmston!$E$7:$E$60,$B20)</f>
        <v>0</v>
      </c>
      <c r="H20" s="58">
        <f>COUNTIF(Rugby!$E$7:$E$59,$B20)</f>
        <v>0</v>
      </c>
      <c r="I20" s="58">
        <f>COUNTIF(Newport!$E$7:$E$59,$B20)</f>
        <v>0</v>
      </c>
      <c r="J20" s="58">
        <f>COUNTIF(Leven!$E$7:$E$59,$B20)</f>
        <v>0</v>
      </c>
    </row>
    <row r="21" spans="2:10" ht="14.25" customHeight="1">
      <c r="B21" s="139" t="s">
        <v>26</v>
      </c>
      <c r="C21" s="139"/>
      <c r="D21" s="58">
        <f>COUNTIF(Hathern!$E$7:$E$58,$B21)</f>
        <v>0</v>
      </c>
      <c r="E21" s="58">
        <f>COUNTIF(Fordham!$E$7:$E$60,$B21)</f>
        <v>0</v>
      </c>
      <c r="F21" s="58">
        <f>COUNTIF(Hereford!$E$7:$E$60,$B21)</f>
        <v>0</v>
      </c>
      <c r="G21" s="58">
        <f>COUNTIF(Urmston!$E$7:$E$60,$B21)</f>
        <v>0</v>
      </c>
      <c r="H21" s="58">
        <f>COUNTIF(Rugby!$E$7:$E$59,$B21)</f>
        <v>0</v>
      </c>
      <c r="I21" s="58">
        <f>COUNTIF(Newport!$E$7:$E$59,$B21)</f>
        <v>2</v>
      </c>
      <c r="J21" s="84">
        <f>COUNTIF(Leven!$E$7:$E$59,$B21)</f>
        <v>3</v>
      </c>
    </row>
    <row r="22" spans="2:10" ht="14.25" customHeight="1">
      <c r="B22" s="139" t="s">
        <v>128</v>
      </c>
      <c r="C22" s="139" t="s">
        <v>128</v>
      </c>
      <c r="D22" s="58">
        <f>COUNTIF(Hathern!$E$7:$E$58,$B22)</f>
        <v>1</v>
      </c>
      <c r="E22" s="58">
        <f>COUNTIF(Fordham!$E$7:$E$60,$B22)</f>
        <v>0</v>
      </c>
      <c r="F22" s="58">
        <f>COUNTIF(Hereford!$E$7:$E$60,$B22)</f>
        <v>0</v>
      </c>
      <c r="G22" s="58">
        <f>COUNTIF(Urmston!$E$7:$E$60,$B22)</f>
        <v>0</v>
      </c>
      <c r="H22" s="58">
        <f>COUNTIF(Rugby!$E$7:$E$59,$B22)</f>
        <v>0</v>
      </c>
      <c r="I22" s="58">
        <f>COUNTIF(Newport!$E$7:$E$59,$B22)</f>
        <v>0</v>
      </c>
      <c r="J22" s="58">
        <f>COUNTIF(Leven!$E$7:$E$59,$B22)</f>
        <v>0</v>
      </c>
    </row>
    <row r="23" spans="2:10" ht="14.25" customHeight="1">
      <c r="B23" s="139" t="s">
        <v>25</v>
      </c>
      <c r="C23" s="139"/>
      <c r="D23" s="58">
        <f>COUNTIF(Hathern!$E$7:$E$58,$B23)</f>
        <v>4</v>
      </c>
      <c r="E23" s="58">
        <f>COUNTIF(Fordham!$E$7:$E$60,$B23)</f>
        <v>4</v>
      </c>
      <c r="F23" s="58">
        <f>COUNTIF(Hereford!$E$7:$E$60,$B23)</f>
        <v>0</v>
      </c>
      <c r="G23" s="58">
        <f>COUNTIF(Urmston!$E$7:$E$60,$B23)</f>
        <v>2</v>
      </c>
      <c r="H23" s="58">
        <f>COUNTIF(Rugby!$E$7:$E$59,$B23)</f>
        <v>0</v>
      </c>
      <c r="I23" s="84">
        <f>COUNTIF(Newport!$E$7:$E$59,$B23)</f>
        <v>8</v>
      </c>
      <c r="J23" s="58">
        <f>COUNTIF(Leven!$E$7:$E$59,$B23)</f>
        <v>4</v>
      </c>
    </row>
    <row r="24" spans="2:10" ht="14.25" customHeight="1">
      <c r="B24" s="139" t="s">
        <v>24</v>
      </c>
      <c r="C24" s="139"/>
      <c r="D24" s="58">
        <f>COUNTIF(Hathern!$E$7:$E$58,$B24)</f>
        <v>18</v>
      </c>
      <c r="E24" s="58">
        <f>COUNTIF(Fordham!$E$7:$E$60,$B24)</f>
        <v>7</v>
      </c>
      <c r="F24" s="58">
        <f>COUNTIF(Hereford!$E$7:$E$60,$B24)</f>
        <v>3</v>
      </c>
      <c r="G24" s="58">
        <f>COUNTIF(Urmston!$E$7:$E$60,$B24)</f>
        <v>6</v>
      </c>
      <c r="H24" s="84">
        <f>COUNTIF(Rugby!$E$7:$E$59,$B24)</f>
        <v>17</v>
      </c>
      <c r="I24" s="58">
        <f>COUNTIF(Newport!$E$7:$E$59,$B24)</f>
        <v>3</v>
      </c>
      <c r="J24" s="58">
        <f>COUNTIF(Leven!$E$7:$E$59,$B24)</f>
        <v>3</v>
      </c>
    </row>
    <row r="25" spans="2:10" ht="14.25" customHeight="1">
      <c r="B25" s="139" t="s">
        <v>129</v>
      </c>
      <c r="C25" s="139"/>
      <c r="D25" s="58">
        <f>COUNTIF(Hathern!$E$7:$E$58,$B25)</f>
        <v>0</v>
      </c>
      <c r="E25" s="58">
        <f>COUNTIF(Fordham!$E$7:$E$60,$B25)</f>
        <v>0</v>
      </c>
      <c r="F25" s="58">
        <f>COUNTIF(Hereford!$E$7:$E$60,$B25)</f>
        <v>0</v>
      </c>
      <c r="G25" s="58">
        <f>COUNTIF(Urmston!$E$7:$E$60,$B25)</f>
        <v>0</v>
      </c>
      <c r="H25" s="58">
        <f>COUNTIF(Rugby!$E$7:$E$59,$B25)</f>
        <v>0</v>
      </c>
      <c r="I25" s="58">
        <f>COUNTIF(Newport!$E$7:$E$59,$B25)</f>
        <v>0</v>
      </c>
      <c r="J25" s="58">
        <f>COUNTIF(Leven!$E$7:$E$59,$B25)</f>
        <v>0</v>
      </c>
    </row>
    <row r="26" spans="2:10" ht="14.25" customHeight="1">
      <c r="B26" s="139" t="s">
        <v>23</v>
      </c>
      <c r="C26" s="139"/>
      <c r="D26" s="58">
        <f>COUNTIF(Hathern!$E$7:$E$58,$B26)</f>
        <v>15</v>
      </c>
      <c r="E26" s="58">
        <f>COUNTIF(Fordham!$E$7:$E$60,$B26)</f>
        <v>12</v>
      </c>
      <c r="F26" s="58">
        <f>COUNTIF(Hereford!$E$7:$E$60,$B26)</f>
        <v>7</v>
      </c>
      <c r="G26" s="84">
        <f>COUNTIF(Urmston!$E$7:$E$60,$B26)</f>
        <v>15</v>
      </c>
      <c r="H26" s="58">
        <f>COUNTIF(Rugby!$E$7:$E$59,$B26)</f>
        <v>11</v>
      </c>
      <c r="I26" s="58">
        <f>COUNTIF(Newport!$E$7:$E$59,$B26)</f>
        <v>11</v>
      </c>
      <c r="J26" s="58">
        <f>COUNTIF(Leven!$E$7:$E$59,$B26)</f>
        <v>13</v>
      </c>
    </row>
    <row r="27" spans="2:10" ht="14.25" customHeight="1">
      <c r="B27" s="139" t="s">
        <v>130</v>
      </c>
      <c r="C27" s="139"/>
      <c r="D27" s="58">
        <f>COUNTIF(Hathern!$E$7:$E$58,$B27)</f>
        <v>0</v>
      </c>
      <c r="E27" s="58">
        <f>COUNTIF(Fordham!$E$7:$E$60,$B27)</f>
        <v>0</v>
      </c>
      <c r="F27" s="58">
        <f>COUNTIF(Hereford!$E$7:$E$60,$B27)</f>
        <v>0</v>
      </c>
      <c r="G27" s="58">
        <f>COUNTIF(Urmston!$E$7:$E$60,$B27)</f>
        <v>0</v>
      </c>
      <c r="H27" s="58">
        <f>COUNTIF(Rugby!$E$7:$E$59,$B27)</f>
        <v>0</v>
      </c>
      <c r="I27" s="58">
        <f>COUNTIF(Newport!$E$7:$E$59,$B27)</f>
        <v>0</v>
      </c>
      <c r="J27" s="58">
        <f>COUNTIF(Leven!$E$7:$E$59,$B27)</f>
        <v>0</v>
      </c>
    </row>
    <row r="28" spans="2:10" ht="14.25" customHeight="1">
      <c r="B28" s="139" t="s">
        <v>131</v>
      </c>
      <c r="C28" s="139"/>
      <c r="D28" s="58">
        <f>COUNTIF(Hathern!$E$7:$E$58,$B28)</f>
        <v>0</v>
      </c>
      <c r="E28" s="58">
        <f>COUNTIF(Fordham!$E$7:$E$60,$B28)</f>
        <v>0</v>
      </c>
      <c r="F28" s="58">
        <f>COUNTIF(Hereford!$E$7:$E$60,$B28)</f>
        <v>0</v>
      </c>
      <c r="G28" s="58">
        <f>COUNTIF(Urmston!$E$7:$E$60,$B28)</f>
        <v>0</v>
      </c>
      <c r="H28" s="58">
        <f>COUNTIF(Rugby!$E$7:$E$59,$B28)</f>
        <v>0</v>
      </c>
      <c r="I28" s="58">
        <f>COUNTIF(Newport!$E$7:$E$59,$B28)</f>
        <v>0</v>
      </c>
      <c r="J28" s="58">
        <f>COUNTIF(Leven!$E$7:$E$59,$B28)</f>
        <v>0</v>
      </c>
    </row>
    <row r="29" ht="14.25" customHeight="1"/>
    <row r="30" spans="3:10" ht="14.25" customHeight="1">
      <c r="C30" s="83" t="s">
        <v>125</v>
      </c>
      <c r="D30" s="80">
        <f aca="true" t="shared" si="1" ref="D30:J30">SUM(D16:D29)</f>
        <v>52</v>
      </c>
      <c r="E30" s="80">
        <f t="shared" si="1"/>
        <v>33</v>
      </c>
      <c r="F30" s="80">
        <f t="shared" si="1"/>
        <v>18</v>
      </c>
      <c r="G30" s="80">
        <f t="shared" si="1"/>
        <v>32</v>
      </c>
      <c r="H30" s="80">
        <f t="shared" si="1"/>
        <v>37</v>
      </c>
      <c r="I30" s="80">
        <f t="shared" si="1"/>
        <v>33</v>
      </c>
      <c r="J30" s="80">
        <f t="shared" si="1"/>
        <v>32</v>
      </c>
    </row>
    <row r="31" ht="14.25" customHeight="1"/>
    <row r="32" spans="2:10" ht="14.25" customHeight="1">
      <c r="B32" s="135" t="s">
        <v>132</v>
      </c>
      <c r="C32" s="135" t="s">
        <v>123</v>
      </c>
      <c r="D32" s="58">
        <v>141</v>
      </c>
      <c r="E32" s="58">
        <v>530</v>
      </c>
      <c r="F32" s="58">
        <v>165</v>
      </c>
      <c r="G32" s="58">
        <v>513</v>
      </c>
      <c r="H32" s="58" t="s">
        <v>133</v>
      </c>
      <c r="I32" s="58">
        <v>333</v>
      </c>
      <c r="J32" s="58">
        <v>185</v>
      </c>
    </row>
    <row r="33" spans="2:10" ht="14.25" customHeight="1">
      <c r="B33" s="140" t="s">
        <v>134</v>
      </c>
      <c r="C33" s="140"/>
      <c r="D33" s="58">
        <v>531</v>
      </c>
      <c r="E33" s="58">
        <v>556</v>
      </c>
      <c r="F33" s="58">
        <v>531</v>
      </c>
      <c r="G33" s="58">
        <v>531</v>
      </c>
      <c r="H33" s="58">
        <v>531</v>
      </c>
      <c r="I33" s="58">
        <v>531</v>
      </c>
      <c r="J33" s="58">
        <v>531</v>
      </c>
    </row>
    <row r="34" spans="2:10" ht="14.25" customHeight="1">
      <c r="B34" s="139" t="s">
        <v>135</v>
      </c>
      <c r="C34" s="139"/>
      <c r="D34" s="58">
        <v>117</v>
      </c>
      <c r="E34" s="58">
        <v>33</v>
      </c>
      <c r="F34" s="58" t="s">
        <v>136</v>
      </c>
      <c r="G34" s="58">
        <v>36</v>
      </c>
      <c r="H34" s="58">
        <v>532</v>
      </c>
      <c r="I34" s="58">
        <v>532</v>
      </c>
      <c r="J34" s="58">
        <v>532</v>
      </c>
    </row>
    <row r="35" spans="2:10" ht="14.25" customHeight="1">
      <c r="B35" s="138" t="s">
        <v>137</v>
      </c>
      <c r="C35" s="138"/>
      <c r="D35" s="58">
        <v>45</v>
      </c>
      <c r="E35" s="58">
        <v>556</v>
      </c>
      <c r="F35" s="58">
        <v>556</v>
      </c>
      <c r="G35" s="58">
        <v>141</v>
      </c>
      <c r="H35" s="58">
        <v>141</v>
      </c>
      <c r="I35" s="58">
        <v>513</v>
      </c>
      <c r="J35" s="58">
        <v>156</v>
      </c>
    </row>
    <row r="36" spans="2:10" ht="14.25" customHeight="1">
      <c r="B36" s="137" t="s">
        <v>138</v>
      </c>
      <c r="C36" s="137"/>
      <c r="D36" s="58">
        <v>156</v>
      </c>
      <c r="E36" s="58">
        <v>220</v>
      </c>
      <c r="F36" s="58">
        <v>259</v>
      </c>
      <c r="G36" s="58">
        <v>89</v>
      </c>
      <c r="H36" s="58">
        <v>219</v>
      </c>
      <c r="I36" s="58">
        <v>91</v>
      </c>
      <c r="J36" s="58">
        <v>89</v>
      </c>
    </row>
    <row r="37" ht="14.25" customHeight="1"/>
    <row r="38" spans="2:10" ht="14.25" customHeight="1">
      <c r="B38" s="141" t="s">
        <v>139</v>
      </c>
      <c r="C38" s="141" t="s">
        <v>123</v>
      </c>
      <c r="D38" s="85" t="s">
        <v>29</v>
      </c>
      <c r="E38" s="86" t="s">
        <v>31</v>
      </c>
      <c r="F38" s="86" t="s">
        <v>140</v>
      </c>
      <c r="G38" s="87" t="s">
        <v>29</v>
      </c>
      <c r="H38" s="85" t="s">
        <v>29</v>
      </c>
      <c r="I38" s="85" t="s">
        <v>30</v>
      </c>
      <c r="J38" s="85" t="s">
        <v>30</v>
      </c>
    </row>
    <row r="39" spans="2:10" ht="14.25" customHeight="1">
      <c r="B39" s="140" t="s">
        <v>141</v>
      </c>
      <c r="C39" s="140"/>
      <c r="D39" s="85" t="s">
        <v>30</v>
      </c>
      <c r="E39" s="85" t="s">
        <v>32</v>
      </c>
      <c r="F39" s="85" t="s">
        <v>32</v>
      </c>
      <c r="G39" s="88" t="s">
        <v>30</v>
      </c>
      <c r="H39" s="86" t="s">
        <v>31</v>
      </c>
      <c r="I39" s="85" t="s">
        <v>29</v>
      </c>
      <c r="J39" s="85" t="s">
        <v>29</v>
      </c>
    </row>
    <row r="40" spans="2:10" ht="14.25" customHeight="1">
      <c r="B40" s="142" t="s">
        <v>142</v>
      </c>
      <c r="C40" s="142"/>
      <c r="D40" s="85" t="s">
        <v>33</v>
      </c>
      <c r="E40" s="85" t="s">
        <v>29</v>
      </c>
      <c r="F40" s="89" t="s">
        <v>36</v>
      </c>
      <c r="G40" s="88" t="s">
        <v>32</v>
      </c>
      <c r="H40" s="90" t="s">
        <v>143</v>
      </c>
      <c r="I40" s="86" t="s">
        <v>31</v>
      </c>
      <c r="J40" s="86" t="s">
        <v>37</v>
      </c>
    </row>
    <row r="41" spans="2:10" ht="14.25" customHeight="1">
      <c r="B41" s="139" t="s">
        <v>144</v>
      </c>
      <c r="C41" s="139"/>
      <c r="D41" s="91" t="s">
        <v>60</v>
      </c>
      <c r="E41" s="86" t="s">
        <v>62</v>
      </c>
      <c r="F41" s="86" t="s">
        <v>31</v>
      </c>
      <c r="G41" s="87" t="s">
        <v>34</v>
      </c>
      <c r="H41" s="86" t="s">
        <v>63</v>
      </c>
      <c r="I41" s="92" t="s">
        <v>39</v>
      </c>
      <c r="J41" s="85" t="s">
        <v>74</v>
      </c>
    </row>
    <row r="42" spans="2:10" ht="14.25" customHeight="1">
      <c r="B42" s="139" t="s">
        <v>145</v>
      </c>
      <c r="C42" s="139"/>
      <c r="D42" s="89" t="s">
        <v>36</v>
      </c>
      <c r="E42" s="85" t="s">
        <v>33</v>
      </c>
      <c r="F42" s="86" t="s">
        <v>143</v>
      </c>
      <c r="G42" s="88" t="s">
        <v>33</v>
      </c>
      <c r="H42" s="85" t="s">
        <v>32</v>
      </c>
      <c r="I42" s="85" t="s">
        <v>33</v>
      </c>
      <c r="J42" s="86" t="s">
        <v>31</v>
      </c>
    </row>
    <row r="43" spans="2:10" ht="14.25" customHeight="1">
      <c r="B43" s="139" t="s">
        <v>146</v>
      </c>
      <c r="C43" s="139" t="s">
        <v>123</v>
      </c>
      <c r="D43" s="85" t="s">
        <v>31</v>
      </c>
      <c r="E43" s="85" t="s">
        <v>34</v>
      </c>
      <c r="F43" s="86" t="s">
        <v>34</v>
      </c>
      <c r="G43" s="93" t="s">
        <v>39</v>
      </c>
      <c r="H43" s="86" t="s">
        <v>34</v>
      </c>
      <c r="I43" s="86" t="s">
        <v>34</v>
      </c>
      <c r="J43" s="86" t="s">
        <v>38</v>
      </c>
    </row>
    <row r="44" spans="2:10" ht="14.25" customHeight="1">
      <c r="B44" s="139" t="s">
        <v>147</v>
      </c>
      <c r="C44" s="139"/>
      <c r="D44" s="85" t="s">
        <v>143</v>
      </c>
      <c r="E44" s="85" t="s">
        <v>30</v>
      </c>
      <c r="F44" s="92" t="s">
        <v>40</v>
      </c>
      <c r="G44" s="87" t="s">
        <v>143</v>
      </c>
      <c r="H44" s="94" t="s">
        <v>59</v>
      </c>
      <c r="I44" s="89" t="s">
        <v>36</v>
      </c>
      <c r="J44" s="86" t="s">
        <v>42</v>
      </c>
    </row>
    <row r="45" spans="2:10" ht="14.25" customHeight="1">
      <c r="B45" s="139" t="s">
        <v>148</v>
      </c>
      <c r="C45" s="139"/>
      <c r="D45" s="85" t="s">
        <v>75</v>
      </c>
      <c r="E45" s="90" t="s">
        <v>149</v>
      </c>
      <c r="F45" s="86" t="s">
        <v>150</v>
      </c>
      <c r="G45" s="95" t="s">
        <v>60</v>
      </c>
      <c r="H45" s="85" t="s">
        <v>30</v>
      </c>
      <c r="I45" s="86" t="s">
        <v>50</v>
      </c>
      <c r="J45" s="86" t="s">
        <v>34</v>
      </c>
    </row>
  </sheetData>
  <sheetProtection selectLockedCells="1" selectUnlockedCells="1"/>
  <mergeCells count="35">
    <mergeCell ref="B41:C41"/>
    <mergeCell ref="B42:C42"/>
    <mergeCell ref="B43:C43"/>
    <mergeCell ref="B44:C44"/>
    <mergeCell ref="B45:C45"/>
    <mergeCell ref="B34:C34"/>
    <mergeCell ref="B35:C35"/>
    <mergeCell ref="B36:C36"/>
    <mergeCell ref="B38:C38"/>
    <mergeCell ref="B39:C39"/>
    <mergeCell ref="B40:C40"/>
    <mergeCell ref="B25:C25"/>
    <mergeCell ref="B26:C26"/>
    <mergeCell ref="B27:C27"/>
    <mergeCell ref="B28:C28"/>
    <mergeCell ref="B32:C32"/>
    <mergeCell ref="B33:C33"/>
    <mergeCell ref="B19:C19"/>
    <mergeCell ref="B20:C20"/>
    <mergeCell ref="B21:C21"/>
    <mergeCell ref="B22:C22"/>
    <mergeCell ref="B23:C23"/>
    <mergeCell ref="B24:C24"/>
    <mergeCell ref="B9:C9"/>
    <mergeCell ref="B10:C10"/>
    <mergeCell ref="B11:C11"/>
    <mergeCell ref="B16:C16"/>
    <mergeCell ref="B17:C17"/>
    <mergeCell ref="B18:C18"/>
    <mergeCell ref="B3:C3"/>
    <mergeCell ref="B4:C4"/>
    <mergeCell ref="B5:C5"/>
    <mergeCell ref="B6:C6"/>
    <mergeCell ref="B7:C7"/>
    <mergeCell ref="B8:C8"/>
  </mergeCells>
  <printOptions/>
  <pageMargins left="0.7875" right="0.7875" top="1.025" bottom="0.7875" header="0.7875" footer="0.5118055555555555"/>
  <pageSetup fitToHeight="1" fitToWidth="1"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55" zoomScaleNormal="55" zoomScalePageLayoutView="0" workbookViewId="0" topLeftCell="G1">
      <selection activeCell="A65" sqref="A65"/>
    </sheetView>
  </sheetViews>
  <sheetFormatPr defaultColWidth="11.57421875" defaultRowHeight="12.75" customHeight="1"/>
  <cols>
    <col min="1" max="2" width="5.8515625" style="1" customWidth="1"/>
    <col min="3" max="3" width="24.00390625" style="1" customWidth="1"/>
    <col min="4" max="4" width="11.140625" style="1" customWidth="1"/>
    <col min="5" max="5" width="10.140625" style="1" customWidth="1"/>
    <col min="6" max="6" width="9.7109375" style="1" customWidth="1"/>
    <col min="7" max="7" width="9.421875" style="1" customWidth="1"/>
    <col min="8" max="8" width="7.421875" style="1" customWidth="1"/>
    <col min="9" max="11" width="9.00390625" style="1" customWidth="1"/>
    <col min="12" max="12" width="3.00390625" style="1" customWidth="1"/>
    <col min="13" max="13" width="9.421875" style="1" customWidth="1"/>
    <col min="14" max="14" width="8.8515625" style="1" customWidth="1"/>
    <col min="15" max="15" width="12.7109375" style="1" customWidth="1"/>
    <col min="16" max="16" width="7.7109375" style="1" customWidth="1"/>
    <col min="17" max="17" width="9.00390625" style="1" customWidth="1"/>
    <col min="18" max="16384" width="11.57421875" style="1" customWidth="1"/>
  </cols>
  <sheetData>
    <row r="1" spans="3:16" ht="14.2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4.25" customHeight="1">
      <c r="A2" s="97" t="s">
        <v>7</v>
      </c>
      <c r="C2" s="96"/>
      <c r="D2" s="96"/>
      <c r="E2" s="96"/>
      <c r="F2" s="98" t="s">
        <v>151</v>
      </c>
      <c r="G2" s="99"/>
      <c r="I2" s="96"/>
      <c r="J2" s="96"/>
      <c r="K2" s="96" t="s">
        <v>152</v>
      </c>
      <c r="L2" s="96"/>
      <c r="M2" s="96"/>
      <c r="N2" s="96"/>
      <c r="O2" s="96"/>
      <c r="P2" s="96"/>
    </row>
    <row r="3" spans="1:7" ht="14.25" customHeight="1">
      <c r="A3" s="97" t="s">
        <v>17</v>
      </c>
      <c r="B3" s="100" t="s">
        <v>153</v>
      </c>
      <c r="F3" s="101" t="s">
        <v>154</v>
      </c>
      <c r="G3" s="102"/>
    </row>
    <row r="4" ht="14.25" customHeight="1">
      <c r="A4" s="97" t="s">
        <v>27</v>
      </c>
    </row>
    <row r="5" spans="1:21" ht="14.25" customHeight="1">
      <c r="A5" s="97"/>
      <c r="B5" s="103" t="s">
        <v>155</v>
      </c>
      <c r="C5" s="103" t="s">
        <v>156</v>
      </c>
      <c r="D5" s="103" t="s">
        <v>157</v>
      </c>
      <c r="E5" s="103" t="s">
        <v>158</v>
      </c>
      <c r="F5" s="104" t="s">
        <v>159</v>
      </c>
      <c r="G5" s="103" t="s">
        <v>160</v>
      </c>
      <c r="H5" s="103" t="s">
        <v>161</v>
      </c>
      <c r="I5" s="103" t="s">
        <v>162</v>
      </c>
      <c r="J5" s="103" t="s">
        <v>163</v>
      </c>
      <c r="K5" s="103" t="s">
        <v>164</v>
      </c>
      <c r="L5" s="105"/>
      <c r="M5" s="104" t="s">
        <v>159</v>
      </c>
      <c r="N5" s="103" t="s">
        <v>160</v>
      </c>
      <c r="O5" s="103" t="s">
        <v>161</v>
      </c>
      <c r="P5" s="103" t="s">
        <v>162</v>
      </c>
      <c r="Q5" s="103" t="s">
        <v>165</v>
      </c>
      <c r="R5" s="103" t="s">
        <v>164</v>
      </c>
      <c r="S5" s="103" t="s">
        <v>164</v>
      </c>
      <c r="T5" s="103" t="s">
        <v>165</v>
      </c>
      <c r="U5" s="103" t="s">
        <v>125</v>
      </c>
    </row>
    <row r="6" spans="1:21" ht="14.25" customHeight="1">
      <c r="A6" s="97"/>
      <c r="B6" s="106" t="s">
        <v>166</v>
      </c>
      <c r="C6" s="106" t="s">
        <v>167</v>
      </c>
      <c r="D6" s="106"/>
      <c r="E6" s="106"/>
      <c r="F6" s="107" t="s">
        <v>168</v>
      </c>
      <c r="G6" s="106" t="s">
        <v>168</v>
      </c>
      <c r="H6" s="106" t="s">
        <v>168</v>
      </c>
      <c r="I6" s="106" t="s">
        <v>168</v>
      </c>
      <c r="J6" s="106" t="s">
        <v>168</v>
      </c>
      <c r="K6" s="106" t="s">
        <v>168</v>
      </c>
      <c r="L6" s="108"/>
      <c r="M6" s="109" t="s">
        <v>28</v>
      </c>
      <c r="N6" s="109" t="s">
        <v>28</v>
      </c>
      <c r="O6" s="109" t="s">
        <v>28</v>
      </c>
      <c r="P6" s="109" t="s">
        <v>28</v>
      </c>
      <c r="Q6" s="106" t="s">
        <v>168</v>
      </c>
      <c r="R6" s="106" t="s">
        <v>169</v>
      </c>
      <c r="S6" s="106" t="s">
        <v>28</v>
      </c>
      <c r="T6" s="106" t="s">
        <v>28</v>
      </c>
      <c r="U6" s="106" t="s">
        <v>28</v>
      </c>
    </row>
    <row r="7" spans="1:21" ht="15.75" customHeight="1">
      <c r="A7" s="69">
        <v>1</v>
      </c>
      <c r="B7" s="59">
        <v>413</v>
      </c>
      <c r="C7" s="74" t="s">
        <v>29</v>
      </c>
      <c r="D7" s="85" t="s">
        <v>117</v>
      </c>
      <c r="E7" s="74" t="s">
        <v>24</v>
      </c>
      <c r="F7" s="110">
        <v>98</v>
      </c>
      <c r="G7" s="110">
        <v>92</v>
      </c>
      <c r="H7" s="110">
        <v>95</v>
      </c>
      <c r="I7" s="111">
        <v>88</v>
      </c>
      <c r="J7" s="112"/>
      <c r="K7" s="112">
        <v>97</v>
      </c>
      <c r="L7" s="113"/>
      <c r="M7" s="112">
        <v>10</v>
      </c>
      <c r="N7" s="112">
        <v>10</v>
      </c>
      <c r="O7" s="112">
        <v>10</v>
      </c>
      <c r="P7" s="112">
        <v>10</v>
      </c>
      <c r="Q7" s="114">
        <f aca="true" t="shared" si="0" ref="Q7:Q58">+SUM(LARGE(F7:I7,1)+LARGE(F7:I7,2)+LARGE(F7:I7,3))</f>
        <v>285</v>
      </c>
      <c r="R7" s="115">
        <v>1</v>
      </c>
      <c r="S7" s="115">
        <f aca="true" t="shared" si="1" ref="S7:S58">70-R7</f>
        <v>69</v>
      </c>
      <c r="T7" s="114">
        <f aca="true" t="shared" si="2" ref="T7:T58">+SUM(LARGE(M7:P7,1)+LARGE(M7:P7,2)+LARGE(M7:P7,3))</f>
        <v>30</v>
      </c>
      <c r="U7" s="116">
        <f aca="true" t="shared" si="3" ref="U7:U14">T7+S7</f>
        <v>99</v>
      </c>
    </row>
    <row r="8" spans="1:21" ht="14.25" customHeight="1">
      <c r="A8" s="69">
        <v>2</v>
      </c>
      <c r="B8" s="59">
        <v>30</v>
      </c>
      <c r="C8" s="74" t="s">
        <v>30</v>
      </c>
      <c r="D8" s="85" t="s">
        <v>118</v>
      </c>
      <c r="E8" s="74" t="s">
        <v>23</v>
      </c>
      <c r="F8" s="111">
        <v>92</v>
      </c>
      <c r="G8" s="110">
        <v>94</v>
      </c>
      <c r="H8" s="110">
        <v>93</v>
      </c>
      <c r="I8" s="110">
        <v>96</v>
      </c>
      <c r="J8" s="112"/>
      <c r="K8" s="112">
        <v>95</v>
      </c>
      <c r="L8" s="117"/>
      <c r="M8" s="64">
        <v>10</v>
      </c>
      <c r="N8" s="64">
        <v>10</v>
      </c>
      <c r="O8" s="64">
        <v>9</v>
      </c>
      <c r="P8" s="64">
        <v>10</v>
      </c>
      <c r="Q8" s="114">
        <f t="shared" si="0"/>
        <v>283</v>
      </c>
      <c r="R8" s="115">
        <v>2</v>
      </c>
      <c r="S8" s="115">
        <f t="shared" si="1"/>
        <v>68</v>
      </c>
      <c r="T8" s="114">
        <f t="shared" si="2"/>
        <v>30</v>
      </c>
      <c r="U8" s="116">
        <f t="shared" si="3"/>
        <v>98</v>
      </c>
    </row>
    <row r="9" spans="1:21" ht="14.25" customHeight="1">
      <c r="A9" s="69">
        <v>3</v>
      </c>
      <c r="B9" s="59">
        <v>600</v>
      </c>
      <c r="C9" s="74" t="s">
        <v>33</v>
      </c>
      <c r="D9" s="85" t="s">
        <v>117</v>
      </c>
      <c r="E9" s="74" t="s">
        <v>25</v>
      </c>
      <c r="F9" s="110">
        <v>93</v>
      </c>
      <c r="G9" s="110">
        <v>93</v>
      </c>
      <c r="H9" s="118">
        <v>66</v>
      </c>
      <c r="I9" s="110">
        <v>89</v>
      </c>
      <c r="J9" s="112"/>
      <c r="K9" s="112">
        <v>94</v>
      </c>
      <c r="L9" s="117"/>
      <c r="M9" s="64">
        <v>8</v>
      </c>
      <c r="N9" s="64">
        <v>8</v>
      </c>
      <c r="O9" s="64">
        <v>4</v>
      </c>
      <c r="P9" s="64">
        <v>8</v>
      </c>
      <c r="Q9" s="114">
        <f t="shared" si="0"/>
        <v>275</v>
      </c>
      <c r="R9" s="115">
        <v>3</v>
      </c>
      <c r="S9" s="115">
        <f t="shared" si="1"/>
        <v>67</v>
      </c>
      <c r="T9" s="114">
        <f t="shared" si="2"/>
        <v>24</v>
      </c>
      <c r="U9" s="116">
        <f t="shared" si="3"/>
        <v>91</v>
      </c>
    </row>
    <row r="10" spans="1:21" ht="14.25" customHeight="1">
      <c r="A10" s="69">
        <v>4</v>
      </c>
      <c r="B10" s="59">
        <v>471</v>
      </c>
      <c r="C10" s="74" t="s">
        <v>60</v>
      </c>
      <c r="D10" s="91" t="s">
        <v>115</v>
      </c>
      <c r="E10" s="74" t="s">
        <v>24</v>
      </c>
      <c r="F10" s="110">
        <v>97</v>
      </c>
      <c r="G10" s="118">
        <v>94</v>
      </c>
      <c r="H10" s="110">
        <v>95</v>
      </c>
      <c r="I10" s="110">
        <v>98</v>
      </c>
      <c r="J10" s="112"/>
      <c r="K10" s="112">
        <v>93</v>
      </c>
      <c r="L10" s="117"/>
      <c r="M10" s="64">
        <v>9</v>
      </c>
      <c r="N10" s="64">
        <v>9</v>
      </c>
      <c r="O10" s="64">
        <v>10</v>
      </c>
      <c r="P10" s="64">
        <v>10</v>
      </c>
      <c r="Q10" s="114">
        <f t="shared" si="0"/>
        <v>290</v>
      </c>
      <c r="R10" s="115">
        <v>4</v>
      </c>
      <c r="S10" s="115">
        <f t="shared" si="1"/>
        <v>66</v>
      </c>
      <c r="T10" s="114">
        <f t="shared" si="2"/>
        <v>29</v>
      </c>
      <c r="U10" s="116">
        <f t="shared" si="3"/>
        <v>95</v>
      </c>
    </row>
    <row r="11" spans="1:21" ht="14.25" customHeight="1">
      <c r="A11" s="69">
        <v>5</v>
      </c>
      <c r="B11" s="59">
        <v>530</v>
      </c>
      <c r="C11" s="74" t="s">
        <v>36</v>
      </c>
      <c r="D11" s="89" t="s">
        <v>116</v>
      </c>
      <c r="E11" s="74" t="s">
        <v>23</v>
      </c>
      <c r="F11" s="110">
        <v>93</v>
      </c>
      <c r="G11" s="110">
        <v>89</v>
      </c>
      <c r="H11" s="110">
        <v>89</v>
      </c>
      <c r="I11" s="118">
        <v>97</v>
      </c>
      <c r="J11" s="112"/>
      <c r="K11" s="112">
        <v>89</v>
      </c>
      <c r="L11" s="117"/>
      <c r="M11" s="64">
        <v>7</v>
      </c>
      <c r="N11" s="64">
        <v>10</v>
      </c>
      <c r="O11" s="64">
        <v>10</v>
      </c>
      <c r="P11" s="64">
        <v>10</v>
      </c>
      <c r="Q11" s="114">
        <f t="shared" si="0"/>
        <v>279</v>
      </c>
      <c r="R11" s="115">
        <v>5</v>
      </c>
      <c r="S11" s="115">
        <f t="shared" si="1"/>
        <v>65</v>
      </c>
      <c r="T11" s="114">
        <f t="shared" si="2"/>
        <v>30</v>
      </c>
      <c r="U11" s="116">
        <f t="shared" si="3"/>
        <v>95</v>
      </c>
    </row>
    <row r="12" spans="1:21" ht="14.25" customHeight="1">
      <c r="A12" s="69">
        <v>6</v>
      </c>
      <c r="B12" s="59">
        <v>40</v>
      </c>
      <c r="C12" s="74" t="s">
        <v>31</v>
      </c>
      <c r="D12" s="85" t="s">
        <v>117</v>
      </c>
      <c r="E12" s="74" t="s">
        <v>20</v>
      </c>
      <c r="F12" s="110">
        <v>88</v>
      </c>
      <c r="G12" s="118">
        <v>85</v>
      </c>
      <c r="H12" s="110">
        <v>88</v>
      </c>
      <c r="I12" s="110">
        <v>88</v>
      </c>
      <c r="J12" s="112">
        <v>92</v>
      </c>
      <c r="K12" s="112">
        <v>88</v>
      </c>
      <c r="L12" s="117"/>
      <c r="M12" s="64">
        <v>8</v>
      </c>
      <c r="N12" s="64">
        <v>9</v>
      </c>
      <c r="O12" s="64">
        <v>9</v>
      </c>
      <c r="P12" s="64">
        <v>8</v>
      </c>
      <c r="Q12" s="114">
        <f t="shared" si="0"/>
        <v>264</v>
      </c>
      <c r="R12" s="115">
        <v>6</v>
      </c>
      <c r="S12" s="115">
        <f t="shared" si="1"/>
        <v>64</v>
      </c>
      <c r="T12" s="114">
        <f t="shared" si="2"/>
        <v>26</v>
      </c>
      <c r="U12" s="116">
        <f t="shared" si="3"/>
        <v>90</v>
      </c>
    </row>
    <row r="13" spans="1:21" ht="14.25" customHeight="1">
      <c r="A13" s="69">
        <v>7</v>
      </c>
      <c r="B13" s="59">
        <v>531</v>
      </c>
      <c r="C13" s="74" t="s">
        <v>35</v>
      </c>
      <c r="D13" s="85" t="s">
        <v>117</v>
      </c>
      <c r="E13" s="74" t="s">
        <v>23</v>
      </c>
      <c r="F13" s="110">
        <v>93</v>
      </c>
      <c r="G13" s="118">
        <v>91</v>
      </c>
      <c r="H13" s="110">
        <v>94</v>
      </c>
      <c r="I13" s="110">
        <v>94</v>
      </c>
      <c r="J13" s="112"/>
      <c r="K13" s="112">
        <v>85</v>
      </c>
      <c r="L13" s="117"/>
      <c r="M13" s="64">
        <v>10</v>
      </c>
      <c r="N13" s="64">
        <v>7</v>
      </c>
      <c r="O13" s="64">
        <v>10</v>
      </c>
      <c r="P13" s="64">
        <v>9</v>
      </c>
      <c r="Q13" s="114">
        <f t="shared" si="0"/>
        <v>281</v>
      </c>
      <c r="R13" s="115">
        <v>7</v>
      </c>
      <c r="S13" s="115">
        <f t="shared" si="1"/>
        <v>63</v>
      </c>
      <c r="T13" s="114">
        <f t="shared" si="2"/>
        <v>29</v>
      </c>
      <c r="U13" s="116">
        <f t="shared" si="3"/>
        <v>92</v>
      </c>
    </row>
    <row r="14" spans="1:21" ht="14.25" customHeight="1">
      <c r="A14" s="69">
        <v>8</v>
      </c>
      <c r="B14" s="59">
        <v>144</v>
      </c>
      <c r="C14" s="74" t="s">
        <v>75</v>
      </c>
      <c r="D14" s="85" t="s">
        <v>119</v>
      </c>
      <c r="E14" s="74" t="s">
        <v>128</v>
      </c>
      <c r="F14" s="110">
        <v>95</v>
      </c>
      <c r="G14" s="118">
        <v>89</v>
      </c>
      <c r="H14" s="110">
        <v>91</v>
      </c>
      <c r="I14" s="110">
        <v>93</v>
      </c>
      <c r="J14" s="112"/>
      <c r="K14" s="112">
        <v>83</v>
      </c>
      <c r="L14" s="117"/>
      <c r="M14" s="64">
        <v>10</v>
      </c>
      <c r="N14" s="64">
        <v>10</v>
      </c>
      <c r="O14" s="64">
        <v>10</v>
      </c>
      <c r="P14" s="64">
        <v>10</v>
      </c>
      <c r="Q14" s="114">
        <f t="shared" si="0"/>
        <v>279</v>
      </c>
      <c r="R14" s="115">
        <v>8</v>
      </c>
      <c r="S14" s="115">
        <f t="shared" si="1"/>
        <v>62</v>
      </c>
      <c r="T14" s="114">
        <f t="shared" si="2"/>
        <v>30</v>
      </c>
      <c r="U14" s="116">
        <f t="shared" si="3"/>
        <v>92</v>
      </c>
    </row>
    <row r="15" spans="1:21" ht="14.25" customHeight="1">
      <c r="A15" s="69">
        <v>9</v>
      </c>
      <c r="B15" s="68">
        <v>56</v>
      </c>
      <c r="C15" s="74" t="s">
        <v>62</v>
      </c>
      <c r="D15" s="86" t="s">
        <v>121</v>
      </c>
      <c r="E15" s="74" t="s">
        <v>23</v>
      </c>
      <c r="F15" s="110">
        <v>89</v>
      </c>
      <c r="G15" s="119">
        <v>99</v>
      </c>
      <c r="H15" s="110">
        <v>83</v>
      </c>
      <c r="I15" s="118">
        <v>83</v>
      </c>
      <c r="J15" s="112">
        <v>92</v>
      </c>
      <c r="K15" s="112"/>
      <c r="L15" s="117"/>
      <c r="M15" s="64">
        <v>9</v>
      </c>
      <c r="N15" s="64">
        <v>10</v>
      </c>
      <c r="O15" s="64">
        <v>7</v>
      </c>
      <c r="P15" s="64">
        <v>9</v>
      </c>
      <c r="Q15" s="114">
        <f t="shared" si="0"/>
        <v>271</v>
      </c>
      <c r="R15" s="115">
        <v>9</v>
      </c>
      <c r="S15" s="115">
        <f t="shared" si="1"/>
        <v>61</v>
      </c>
      <c r="T15" s="114">
        <f t="shared" si="2"/>
        <v>28</v>
      </c>
      <c r="U15" s="120">
        <f>T15+S15+1</f>
        <v>90</v>
      </c>
    </row>
    <row r="16" spans="1:21" ht="14.25" customHeight="1">
      <c r="A16" s="69">
        <v>10</v>
      </c>
      <c r="B16" s="121">
        <v>291</v>
      </c>
      <c r="C16" s="74" t="s">
        <v>63</v>
      </c>
      <c r="D16" s="86" t="s">
        <v>121</v>
      </c>
      <c r="E16" s="74" t="s">
        <v>24</v>
      </c>
      <c r="F16" s="110">
        <v>89</v>
      </c>
      <c r="G16" s="118">
        <v>83</v>
      </c>
      <c r="H16" s="110">
        <v>91</v>
      </c>
      <c r="I16" s="110">
        <v>90</v>
      </c>
      <c r="J16" s="112">
        <v>86</v>
      </c>
      <c r="K16" s="112"/>
      <c r="L16" s="117"/>
      <c r="M16" s="64">
        <v>9</v>
      </c>
      <c r="N16" s="64">
        <v>8</v>
      </c>
      <c r="O16" s="64">
        <v>10</v>
      </c>
      <c r="P16" s="64">
        <v>10</v>
      </c>
      <c r="Q16" s="114">
        <f t="shared" si="0"/>
        <v>270</v>
      </c>
      <c r="R16" s="115">
        <v>10</v>
      </c>
      <c r="S16" s="115">
        <f t="shared" si="1"/>
        <v>60</v>
      </c>
      <c r="T16" s="114">
        <f t="shared" si="2"/>
        <v>29</v>
      </c>
      <c r="U16" s="116">
        <f aca="true" t="shared" si="4" ref="U16:U58">T16+S16</f>
        <v>89</v>
      </c>
    </row>
    <row r="17" spans="1:21" ht="14.25" customHeight="1">
      <c r="A17" s="69">
        <v>11</v>
      </c>
      <c r="B17" s="59">
        <v>156</v>
      </c>
      <c r="C17" s="74" t="s">
        <v>45</v>
      </c>
      <c r="D17" s="92" t="s">
        <v>122</v>
      </c>
      <c r="E17" s="74" t="s">
        <v>23</v>
      </c>
      <c r="F17" s="110">
        <v>91</v>
      </c>
      <c r="G17" s="110">
        <v>89</v>
      </c>
      <c r="H17" s="110">
        <v>86</v>
      </c>
      <c r="I17" s="118">
        <v>80</v>
      </c>
      <c r="J17" s="112">
        <v>86</v>
      </c>
      <c r="K17" s="112"/>
      <c r="L17" s="117"/>
      <c r="M17" s="64">
        <v>8</v>
      </c>
      <c r="N17" s="64">
        <v>8</v>
      </c>
      <c r="O17" s="64">
        <v>10</v>
      </c>
      <c r="P17" s="64">
        <v>6</v>
      </c>
      <c r="Q17" s="114">
        <f t="shared" si="0"/>
        <v>266</v>
      </c>
      <c r="R17" s="115">
        <v>11</v>
      </c>
      <c r="S17" s="115">
        <f t="shared" si="1"/>
        <v>59</v>
      </c>
      <c r="T17" s="114">
        <f t="shared" si="2"/>
        <v>26</v>
      </c>
      <c r="U17" s="116">
        <f t="shared" si="4"/>
        <v>85</v>
      </c>
    </row>
    <row r="18" spans="1:21" ht="14.25" customHeight="1">
      <c r="A18" s="69">
        <v>12</v>
      </c>
      <c r="B18" s="68">
        <v>546</v>
      </c>
      <c r="C18" s="74" t="s">
        <v>34</v>
      </c>
      <c r="D18" s="86" t="s">
        <v>121</v>
      </c>
      <c r="E18" s="74" t="s">
        <v>21</v>
      </c>
      <c r="F18" s="110">
        <v>88</v>
      </c>
      <c r="G18" s="110">
        <v>93</v>
      </c>
      <c r="H18" s="110">
        <v>92</v>
      </c>
      <c r="I18" s="111">
        <v>81</v>
      </c>
      <c r="J18" s="112">
        <v>84</v>
      </c>
      <c r="K18" s="112"/>
      <c r="L18" s="117"/>
      <c r="M18" s="64">
        <v>10</v>
      </c>
      <c r="N18" s="64">
        <v>9</v>
      </c>
      <c r="O18" s="64">
        <v>10</v>
      </c>
      <c r="P18" s="64">
        <v>6</v>
      </c>
      <c r="Q18" s="114">
        <f t="shared" si="0"/>
        <v>273</v>
      </c>
      <c r="R18" s="115">
        <v>12</v>
      </c>
      <c r="S18" s="115">
        <f t="shared" si="1"/>
        <v>58</v>
      </c>
      <c r="T18" s="114">
        <f t="shared" si="2"/>
        <v>29</v>
      </c>
      <c r="U18" s="116">
        <f t="shared" si="4"/>
        <v>87</v>
      </c>
    </row>
    <row r="19" spans="1:21" ht="14.25" customHeight="1">
      <c r="A19" s="69">
        <v>13</v>
      </c>
      <c r="B19" s="59">
        <v>904</v>
      </c>
      <c r="C19" s="74" t="s">
        <v>32</v>
      </c>
      <c r="D19" s="85" t="s">
        <v>117</v>
      </c>
      <c r="E19" s="74" t="s">
        <v>24</v>
      </c>
      <c r="F19" s="110">
        <v>88</v>
      </c>
      <c r="G19" s="110">
        <v>89</v>
      </c>
      <c r="H19" s="118">
        <v>83</v>
      </c>
      <c r="I19" s="110">
        <v>97</v>
      </c>
      <c r="J19" s="112">
        <v>80</v>
      </c>
      <c r="K19" s="112"/>
      <c r="L19" s="117"/>
      <c r="M19" s="64">
        <v>10</v>
      </c>
      <c r="N19" s="64">
        <v>10</v>
      </c>
      <c r="O19" s="64">
        <v>7</v>
      </c>
      <c r="P19" s="64">
        <v>10</v>
      </c>
      <c r="Q19" s="114">
        <f t="shared" si="0"/>
        <v>274</v>
      </c>
      <c r="R19" s="115">
        <v>13</v>
      </c>
      <c r="S19" s="115">
        <f t="shared" si="1"/>
        <v>57</v>
      </c>
      <c r="T19" s="114">
        <f t="shared" si="2"/>
        <v>30</v>
      </c>
      <c r="U19" s="116">
        <f t="shared" si="4"/>
        <v>87</v>
      </c>
    </row>
    <row r="20" spans="1:21" ht="14.25" customHeight="1">
      <c r="A20" s="69">
        <v>14</v>
      </c>
      <c r="B20" s="59">
        <v>53</v>
      </c>
      <c r="C20" s="74" t="s">
        <v>57</v>
      </c>
      <c r="D20" s="86" t="s">
        <v>121</v>
      </c>
      <c r="E20" s="74" t="s">
        <v>24</v>
      </c>
      <c r="F20" s="110">
        <v>85</v>
      </c>
      <c r="G20" s="110">
        <v>88</v>
      </c>
      <c r="H20" s="110">
        <v>91</v>
      </c>
      <c r="I20" s="111">
        <v>77</v>
      </c>
      <c r="J20" s="112">
        <v>79</v>
      </c>
      <c r="K20" s="112"/>
      <c r="L20" s="117"/>
      <c r="M20" s="64">
        <v>10</v>
      </c>
      <c r="N20" s="64">
        <v>6</v>
      </c>
      <c r="O20" s="64">
        <v>8</v>
      </c>
      <c r="P20" s="64">
        <v>8</v>
      </c>
      <c r="Q20" s="114">
        <f t="shared" si="0"/>
        <v>264</v>
      </c>
      <c r="R20" s="115">
        <v>14</v>
      </c>
      <c r="S20" s="115">
        <f t="shared" si="1"/>
        <v>56</v>
      </c>
      <c r="T20" s="114">
        <f t="shared" si="2"/>
        <v>26</v>
      </c>
      <c r="U20" s="116">
        <f t="shared" si="4"/>
        <v>82</v>
      </c>
    </row>
    <row r="21" spans="1:21" ht="14.25" customHeight="1">
      <c r="A21" s="69">
        <v>15</v>
      </c>
      <c r="B21" s="59">
        <v>33</v>
      </c>
      <c r="C21" s="74" t="s">
        <v>50</v>
      </c>
      <c r="D21" s="86" t="s">
        <v>121</v>
      </c>
      <c r="E21" s="74" t="s">
        <v>25</v>
      </c>
      <c r="F21" s="110">
        <v>92</v>
      </c>
      <c r="G21" s="118">
        <v>80</v>
      </c>
      <c r="H21" s="110">
        <v>87</v>
      </c>
      <c r="I21" s="110">
        <v>88</v>
      </c>
      <c r="J21" s="112">
        <v>68</v>
      </c>
      <c r="K21" s="112"/>
      <c r="L21" s="117"/>
      <c r="M21" s="64">
        <v>9</v>
      </c>
      <c r="N21" s="64">
        <v>8</v>
      </c>
      <c r="O21" s="64">
        <v>6</v>
      </c>
      <c r="P21" s="64">
        <v>8</v>
      </c>
      <c r="Q21" s="114">
        <f t="shared" si="0"/>
        <v>267</v>
      </c>
      <c r="R21" s="115">
        <v>15</v>
      </c>
      <c r="S21" s="115">
        <f t="shared" si="1"/>
        <v>55</v>
      </c>
      <c r="T21" s="114">
        <f t="shared" si="2"/>
        <v>25</v>
      </c>
      <c r="U21" s="116">
        <f t="shared" si="4"/>
        <v>80</v>
      </c>
    </row>
    <row r="22" spans="1:21" ht="14.25" customHeight="1">
      <c r="A22" s="69">
        <v>16</v>
      </c>
      <c r="B22" s="59">
        <v>219</v>
      </c>
      <c r="C22" s="74" t="s">
        <v>38</v>
      </c>
      <c r="D22" s="86" t="s">
        <v>121</v>
      </c>
      <c r="E22" s="74" t="s">
        <v>21</v>
      </c>
      <c r="F22" s="111">
        <v>81</v>
      </c>
      <c r="G22" s="110">
        <v>85</v>
      </c>
      <c r="H22" s="110">
        <v>87</v>
      </c>
      <c r="I22" s="110">
        <v>91</v>
      </c>
      <c r="J22" s="112"/>
      <c r="K22" s="112"/>
      <c r="L22" s="117"/>
      <c r="M22" s="64">
        <v>7</v>
      </c>
      <c r="N22" s="64">
        <v>10</v>
      </c>
      <c r="O22" s="64">
        <v>9</v>
      </c>
      <c r="P22" s="64">
        <v>9</v>
      </c>
      <c r="Q22" s="114">
        <f t="shared" si="0"/>
        <v>263</v>
      </c>
      <c r="R22" s="115">
        <v>16</v>
      </c>
      <c r="S22" s="115">
        <f t="shared" si="1"/>
        <v>54</v>
      </c>
      <c r="T22" s="114">
        <f t="shared" si="2"/>
        <v>28</v>
      </c>
      <c r="U22" s="116">
        <f t="shared" si="4"/>
        <v>82</v>
      </c>
    </row>
    <row r="23" spans="1:21" ht="14.25" customHeight="1">
      <c r="A23" s="69">
        <v>17</v>
      </c>
      <c r="B23" s="59">
        <v>13</v>
      </c>
      <c r="C23" s="74" t="s">
        <v>46</v>
      </c>
      <c r="D23" s="92" t="s">
        <v>122</v>
      </c>
      <c r="E23" s="74" t="s">
        <v>20</v>
      </c>
      <c r="F23" s="110">
        <v>86</v>
      </c>
      <c r="G23" s="110">
        <v>85</v>
      </c>
      <c r="H23" s="111">
        <v>82</v>
      </c>
      <c r="I23" s="110">
        <v>88</v>
      </c>
      <c r="J23" s="112"/>
      <c r="K23" s="112"/>
      <c r="L23" s="117"/>
      <c r="M23" s="64">
        <v>7</v>
      </c>
      <c r="N23" s="64">
        <v>9</v>
      </c>
      <c r="O23" s="64">
        <v>8</v>
      </c>
      <c r="P23" s="64">
        <v>7</v>
      </c>
      <c r="Q23" s="114">
        <f t="shared" si="0"/>
        <v>259</v>
      </c>
      <c r="R23" s="115">
        <v>17</v>
      </c>
      <c r="S23" s="115">
        <f t="shared" si="1"/>
        <v>53</v>
      </c>
      <c r="T23" s="114">
        <f t="shared" si="2"/>
        <v>24</v>
      </c>
      <c r="U23" s="116">
        <f t="shared" si="4"/>
        <v>77</v>
      </c>
    </row>
    <row r="24" spans="1:21" ht="14.25" customHeight="1">
      <c r="A24" s="69">
        <v>18</v>
      </c>
      <c r="B24" s="59">
        <v>894</v>
      </c>
      <c r="C24" s="74" t="s">
        <v>78</v>
      </c>
      <c r="D24" s="86" t="s">
        <v>121</v>
      </c>
      <c r="E24" s="74" t="s">
        <v>23</v>
      </c>
      <c r="F24" s="110">
        <v>84</v>
      </c>
      <c r="G24" s="110">
        <v>84</v>
      </c>
      <c r="H24" s="118">
        <v>84</v>
      </c>
      <c r="I24" s="110">
        <v>91</v>
      </c>
      <c r="J24" s="112"/>
      <c r="K24" s="112"/>
      <c r="L24" s="117"/>
      <c r="M24" s="64">
        <v>9</v>
      </c>
      <c r="N24" s="64">
        <v>10</v>
      </c>
      <c r="O24" s="64">
        <v>8</v>
      </c>
      <c r="P24" s="64">
        <v>9</v>
      </c>
      <c r="Q24" s="114">
        <f t="shared" si="0"/>
        <v>259</v>
      </c>
      <c r="R24" s="115">
        <v>18</v>
      </c>
      <c r="S24" s="115">
        <f t="shared" si="1"/>
        <v>52</v>
      </c>
      <c r="T24" s="114">
        <f t="shared" si="2"/>
        <v>28</v>
      </c>
      <c r="U24" s="116">
        <f t="shared" si="4"/>
        <v>80</v>
      </c>
    </row>
    <row r="25" spans="1:21" ht="14.25" customHeight="1">
      <c r="A25" s="69">
        <v>19</v>
      </c>
      <c r="B25" s="68">
        <v>191</v>
      </c>
      <c r="C25" s="74" t="s">
        <v>66</v>
      </c>
      <c r="D25" s="86" t="s">
        <v>121</v>
      </c>
      <c r="E25" s="74" t="s">
        <v>20</v>
      </c>
      <c r="F25" s="110">
        <v>86</v>
      </c>
      <c r="G25" s="110">
        <v>85</v>
      </c>
      <c r="H25" s="110">
        <v>86</v>
      </c>
      <c r="I25" s="118">
        <v>85</v>
      </c>
      <c r="J25" s="112"/>
      <c r="K25" s="112"/>
      <c r="L25" s="117"/>
      <c r="M25" s="64">
        <v>8</v>
      </c>
      <c r="N25" s="64">
        <v>9</v>
      </c>
      <c r="O25" s="64">
        <v>9</v>
      </c>
      <c r="P25" s="64">
        <v>9</v>
      </c>
      <c r="Q25" s="114">
        <f t="shared" si="0"/>
        <v>257</v>
      </c>
      <c r="R25" s="115">
        <v>19</v>
      </c>
      <c r="S25" s="115">
        <f t="shared" si="1"/>
        <v>51</v>
      </c>
      <c r="T25" s="114">
        <f t="shared" si="2"/>
        <v>27</v>
      </c>
      <c r="U25" s="116">
        <f t="shared" si="4"/>
        <v>78</v>
      </c>
    </row>
    <row r="26" spans="1:21" ht="14.25" customHeight="1">
      <c r="A26" s="69">
        <v>20</v>
      </c>
      <c r="B26" s="68">
        <v>220</v>
      </c>
      <c r="C26" s="74" t="s">
        <v>44</v>
      </c>
      <c r="D26" s="92" t="s">
        <v>122</v>
      </c>
      <c r="E26" s="74" t="s">
        <v>23</v>
      </c>
      <c r="F26" s="110">
        <v>83</v>
      </c>
      <c r="G26" s="110">
        <v>83</v>
      </c>
      <c r="H26" s="118">
        <v>82</v>
      </c>
      <c r="I26" s="110">
        <v>89</v>
      </c>
      <c r="J26" s="112"/>
      <c r="K26" s="112"/>
      <c r="L26" s="117"/>
      <c r="M26" s="64">
        <v>9</v>
      </c>
      <c r="N26" s="64">
        <v>9</v>
      </c>
      <c r="O26" s="64">
        <v>8</v>
      </c>
      <c r="P26" s="64">
        <v>9</v>
      </c>
      <c r="Q26" s="114">
        <f t="shared" si="0"/>
        <v>255</v>
      </c>
      <c r="R26" s="115">
        <v>20</v>
      </c>
      <c r="S26" s="115">
        <f t="shared" si="1"/>
        <v>50</v>
      </c>
      <c r="T26" s="114">
        <f t="shared" si="2"/>
        <v>27</v>
      </c>
      <c r="U26" s="116">
        <f t="shared" si="4"/>
        <v>77</v>
      </c>
    </row>
    <row r="27" spans="1:21" ht="14.25" customHeight="1">
      <c r="A27" s="69">
        <v>21</v>
      </c>
      <c r="B27" s="59">
        <v>45</v>
      </c>
      <c r="C27" s="74" t="s">
        <v>80</v>
      </c>
      <c r="D27" s="94" t="s">
        <v>123</v>
      </c>
      <c r="E27" s="74" t="s">
        <v>21</v>
      </c>
      <c r="F27" s="110">
        <v>86</v>
      </c>
      <c r="G27" s="110">
        <v>82</v>
      </c>
      <c r="H27" s="118">
        <v>79</v>
      </c>
      <c r="I27" s="110">
        <v>84</v>
      </c>
      <c r="J27" s="112"/>
      <c r="K27" s="112"/>
      <c r="L27" s="117"/>
      <c r="M27" s="64">
        <v>6</v>
      </c>
      <c r="N27" s="64">
        <v>8</v>
      </c>
      <c r="O27" s="64">
        <v>6</v>
      </c>
      <c r="P27" s="64">
        <v>9</v>
      </c>
      <c r="Q27" s="114">
        <f t="shared" si="0"/>
        <v>252</v>
      </c>
      <c r="R27" s="115">
        <v>21</v>
      </c>
      <c r="S27" s="115">
        <f t="shared" si="1"/>
        <v>49</v>
      </c>
      <c r="T27" s="114">
        <f t="shared" si="2"/>
        <v>23</v>
      </c>
      <c r="U27" s="116">
        <f t="shared" si="4"/>
        <v>72</v>
      </c>
    </row>
    <row r="28" spans="1:21" ht="14.25" customHeight="1">
      <c r="A28" s="69">
        <v>22</v>
      </c>
      <c r="B28" s="59">
        <v>91</v>
      </c>
      <c r="C28" s="74" t="s">
        <v>41</v>
      </c>
      <c r="D28" s="94" t="s">
        <v>123</v>
      </c>
      <c r="E28" s="74" t="s">
        <v>23</v>
      </c>
      <c r="F28" s="110">
        <v>82</v>
      </c>
      <c r="G28" s="110">
        <v>86</v>
      </c>
      <c r="H28" s="110">
        <v>84</v>
      </c>
      <c r="I28" s="111">
        <v>81</v>
      </c>
      <c r="J28" s="112"/>
      <c r="K28" s="112"/>
      <c r="L28" s="117"/>
      <c r="M28" s="64">
        <v>7</v>
      </c>
      <c r="N28" s="64">
        <v>9</v>
      </c>
      <c r="O28" s="64">
        <v>8</v>
      </c>
      <c r="P28" s="64">
        <v>8</v>
      </c>
      <c r="Q28" s="114">
        <f t="shared" si="0"/>
        <v>252</v>
      </c>
      <c r="R28" s="115">
        <v>22</v>
      </c>
      <c r="S28" s="115">
        <f t="shared" si="1"/>
        <v>48</v>
      </c>
      <c r="T28" s="114">
        <f t="shared" si="2"/>
        <v>25</v>
      </c>
      <c r="U28" s="116">
        <f t="shared" si="4"/>
        <v>73</v>
      </c>
    </row>
    <row r="29" spans="1:21" ht="14.25" customHeight="1">
      <c r="A29" s="69">
        <v>23</v>
      </c>
      <c r="B29" s="59">
        <v>804</v>
      </c>
      <c r="C29" s="74" t="s">
        <v>54</v>
      </c>
      <c r="D29" s="86" t="s">
        <v>121</v>
      </c>
      <c r="E29" s="74" t="s">
        <v>25</v>
      </c>
      <c r="F29" s="118">
        <v>80</v>
      </c>
      <c r="G29" s="110">
        <v>81</v>
      </c>
      <c r="H29" s="110">
        <v>89</v>
      </c>
      <c r="I29" s="110">
        <v>82</v>
      </c>
      <c r="J29" s="112"/>
      <c r="K29" s="112"/>
      <c r="L29" s="117"/>
      <c r="M29" s="64">
        <v>9</v>
      </c>
      <c r="N29" s="64">
        <v>4</v>
      </c>
      <c r="O29" s="64">
        <v>7</v>
      </c>
      <c r="P29" s="64">
        <v>8</v>
      </c>
      <c r="Q29" s="114">
        <f t="shared" si="0"/>
        <v>252</v>
      </c>
      <c r="R29" s="115">
        <v>23</v>
      </c>
      <c r="S29" s="115">
        <f t="shared" si="1"/>
        <v>47</v>
      </c>
      <c r="T29" s="114">
        <f t="shared" si="2"/>
        <v>24</v>
      </c>
      <c r="U29" s="116">
        <f t="shared" si="4"/>
        <v>71</v>
      </c>
    </row>
    <row r="30" spans="1:21" ht="14.25" customHeight="1">
      <c r="A30" s="69">
        <v>24</v>
      </c>
      <c r="B30" s="59">
        <v>288</v>
      </c>
      <c r="C30" s="74" t="s">
        <v>37</v>
      </c>
      <c r="D30" s="86" t="s">
        <v>121</v>
      </c>
      <c r="E30" s="74" t="s">
        <v>23</v>
      </c>
      <c r="F30" s="110">
        <v>82</v>
      </c>
      <c r="G30" s="110">
        <v>86</v>
      </c>
      <c r="H30" s="110">
        <v>82</v>
      </c>
      <c r="I30" s="111">
        <v>23</v>
      </c>
      <c r="J30" s="112"/>
      <c r="K30" s="112"/>
      <c r="L30" s="117"/>
      <c r="M30" s="64">
        <v>8</v>
      </c>
      <c r="N30" s="64">
        <v>9</v>
      </c>
      <c r="O30" s="64">
        <v>7</v>
      </c>
      <c r="P30" s="64">
        <v>4</v>
      </c>
      <c r="Q30" s="114">
        <f t="shared" si="0"/>
        <v>250</v>
      </c>
      <c r="R30" s="115">
        <v>24</v>
      </c>
      <c r="S30" s="115">
        <f t="shared" si="1"/>
        <v>46</v>
      </c>
      <c r="T30" s="114">
        <f t="shared" si="2"/>
        <v>24</v>
      </c>
      <c r="U30" s="116">
        <f t="shared" si="4"/>
        <v>70</v>
      </c>
    </row>
    <row r="31" spans="1:21" ht="14.25" customHeight="1">
      <c r="A31" s="69">
        <v>25</v>
      </c>
      <c r="B31" s="59">
        <v>120</v>
      </c>
      <c r="C31" s="74" t="s">
        <v>67</v>
      </c>
      <c r="D31" s="92" t="s">
        <v>122</v>
      </c>
      <c r="E31" s="74" t="s">
        <v>24</v>
      </c>
      <c r="F31" s="110">
        <v>86</v>
      </c>
      <c r="G31" s="111">
        <v>66</v>
      </c>
      <c r="H31" s="110">
        <v>83</v>
      </c>
      <c r="I31" s="110">
        <v>79</v>
      </c>
      <c r="J31" s="112"/>
      <c r="K31" s="112"/>
      <c r="L31" s="117"/>
      <c r="M31" s="64">
        <v>9</v>
      </c>
      <c r="N31" s="64">
        <v>6</v>
      </c>
      <c r="O31" s="64">
        <v>8</v>
      </c>
      <c r="P31" s="64">
        <v>5</v>
      </c>
      <c r="Q31" s="114">
        <f t="shared" si="0"/>
        <v>248</v>
      </c>
      <c r="R31" s="115">
        <v>25</v>
      </c>
      <c r="S31" s="115">
        <f t="shared" si="1"/>
        <v>45</v>
      </c>
      <c r="T31" s="114">
        <f t="shared" si="2"/>
        <v>23</v>
      </c>
      <c r="U31" s="116">
        <f t="shared" si="4"/>
        <v>68</v>
      </c>
    </row>
    <row r="32" spans="1:21" ht="14.25" customHeight="1">
      <c r="A32" s="69">
        <v>26</v>
      </c>
      <c r="B32" s="68">
        <v>121</v>
      </c>
      <c r="C32" s="74" t="s">
        <v>71</v>
      </c>
      <c r="D32" s="86" t="s">
        <v>121</v>
      </c>
      <c r="E32" s="74" t="s">
        <v>24</v>
      </c>
      <c r="F32" s="118">
        <v>79</v>
      </c>
      <c r="G32" s="110">
        <v>80</v>
      </c>
      <c r="H32" s="110">
        <v>83</v>
      </c>
      <c r="I32" s="110">
        <v>85</v>
      </c>
      <c r="J32" s="112"/>
      <c r="K32" s="112"/>
      <c r="L32" s="117"/>
      <c r="M32" s="64">
        <v>7</v>
      </c>
      <c r="N32" s="64">
        <v>8</v>
      </c>
      <c r="O32" s="64">
        <v>9</v>
      </c>
      <c r="P32" s="64">
        <v>6</v>
      </c>
      <c r="Q32" s="114">
        <f t="shared" si="0"/>
        <v>248</v>
      </c>
      <c r="R32" s="115">
        <v>26</v>
      </c>
      <c r="S32" s="115">
        <f t="shared" si="1"/>
        <v>44</v>
      </c>
      <c r="T32" s="114">
        <f t="shared" si="2"/>
        <v>24</v>
      </c>
      <c r="U32" s="116">
        <f t="shared" si="4"/>
        <v>68</v>
      </c>
    </row>
    <row r="33" spans="1:21" ht="14.25" customHeight="1">
      <c r="A33" s="69">
        <v>27</v>
      </c>
      <c r="B33" s="59">
        <v>620</v>
      </c>
      <c r="C33" s="74" t="s">
        <v>48</v>
      </c>
      <c r="D33" s="85" t="s">
        <v>117</v>
      </c>
      <c r="E33" s="74" t="s">
        <v>25</v>
      </c>
      <c r="F33" s="118">
        <v>79</v>
      </c>
      <c r="G33" s="110">
        <v>82</v>
      </c>
      <c r="H33" s="110">
        <v>80</v>
      </c>
      <c r="I33" s="110">
        <v>86</v>
      </c>
      <c r="J33" s="112"/>
      <c r="K33" s="112"/>
      <c r="L33" s="117"/>
      <c r="M33" s="64">
        <v>8</v>
      </c>
      <c r="N33" s="64">
        <v>6</v>
      </c>
      <c r="O33" s="64">
        <v>6</v>
      </c>
      <c r="P33" s="64">
        <v>10</v>
      </c>
      <c r="Q33" s="114">
        <f t="shared" si="0"/>
        <v>248</v>
      </c>
      <c r="R33" s="115">
        <v>27</v>
      </c>
      <c r="S33" s="115">
        <f t="shared" si="1"/>
        <v>43</v>
      </c>
      <c r="T33" s="114">
        <f t="shared" si="2"/>
        <v>24</v>
      </c>
      <c r="U33" s="116">
        <f t="shared" si="4"/>
        <v>67</v>
      </c>
    </row>
    <row r="34" spans="1:21" ht="14.25" customHeight="1">
      <c r="A34" s="69">
        <v>28</v>
      </c>
      <c r="B34" s="59">
        <v>711</v>
      </c>
      <c r="C34" s="74" t="s">
        <v>69</v>
      </c>
      <c r="D34" s="92" t="s">
        <v>122</v>
      </c>
      <c r="E34" s="74" t="s">
        <v>23</v>
      </c>
      <c r="F34" s="110">
        <v>83</v>
      </c>
      <c r="G34" s="110">
        <v>85</v>
      </c>
      <c r="H34" s="118">
        <v>70</v>
      </c>
      <c r="I34" s="110">
        <v>80</v>
      </c>
      <c r="J34" s="112"/>
      <c r="K34" s="112"/>
      <c r="L34" s="117"/>
      <c r="M34" s="64">
        <v>10</v>
      </c>
      <c r="N34" s="64">
        <v>8</v>
      </c>
      <c r="O34" s="64">
        <v>6</v>
      </c>
      <c r="P34" s="64">
        <v>7</v>
      </c>
      <c r="Q34" s="114">
        <f t="shared" si="0"/>
        <v>248</v>
      </c>
      <c r="R34" s="115">
        <v>28</v>
      </c>
      <c r="S34" s="115">
        <f t="shared" si="1"/>
        <v>42</v>
      </c>
      <c r="T34" s="114">
        <f t="shared" si="2"/>
        <v>25</v>
      </c>
      <c r="U34" s="116">
        <f t="shared" si="4"/>
        <v>67</v>
      </c>
    </row>
    <row r="35" spans="1:21" ht="14.25" customHeight="1">
      <c r="A35" s="69">
        <v>29</v>
      </c>
      <c r="B35" s="59">
        <v>104</v>
      </c>
      <c r="C35" s="74" t="s">
        <v>88</v>
      </c>
      <c r="D35" s="86" t="s">
        <v>121</v>
      </c>
      <c r="E35" s="74" t="s">
        <v>126</v>
      </c>
      <c r="F35" s="110">
        <v>84</v>
      </c>
      <c r="G35" s="110">
        <v>80</v>
      </c>
      <c r="H35" s="118">
        <v>79</v>
      </c>
      <c r="I35" s="110">
        <v>83</v>
      </c>
      <c r="J35" s="112"/>
      <c r="K35" s="112"/>
      <c r="L35" s="117"/>
      <c r="M35" s="64">
        <v>5</v>
      </c>
      <c r="N35" s="64">
        <v>7</v>
      </c>
      <c r="O35" s="64">
        <v>6</v>
      </c>
      <c r="P35" s="64">
        <v>9</v>
      </c>
      <c r="Q35" s="114">
        <f t="shared" si="0"/>
        <v>247</v>
      </c>
      <c r="R35" s="115">
        <v>29</v>
      </c>
      <c r="S35" s="115">
        <f t="shared" si="1"/>
        <v>41</v>
      </c>
      <c r="T35" s="114">
        <f t="shared" si="2"/>
        <v>22</v>
      </c>
      <c r="U35" s="116">
        <f t="shared" si="4"/>
        <v>63</v>
      </c>
    </row>
    <row r="36" spans="1:21" ht="14.25" customHeight="1">
      <c r="A36" s="69">
        <v>30</v>
      </c>
      <c r="B36" s="59">
        <v>192</v>
      </c>
      <c r="C36" s="74" t="s">
        <v>68</v>
      </c>
      <c r="D36" s="92" t="s">
        <v>122</v>
      </c>
      <c r="E36" s="74" t="s">
        <v>24</v>
      </c>
      <c r="F36" s="111">
        <v>74</v>
      </c>
      <c r="G36" s="110">
        <v>82</v>
      </c>
      <c r="H36" s="110">
        <v>79</v>
      </c>
      <c r="I36" s="110">
        <v>82</v>
      </c>
      <c r="J36" s="112"/>
      <c r="K36" s="112"/>
      <c r="L36" s="117"/>
      <c r="M36" s="64">
        <v>5</v>
      </c>
      <c r="N36" s="64">
        <v>5</v>
      </c>
      <c r="O36" s="64">
        <v>5</v>
      </c>
      <c r="P36" s="64">
        <v>8</v>
      </c>
      <c r="Q36" s="114">
        <f t="shared" si="0"/>
        <v>243</v>
      </c>
      <c r="R36" s="115">
        <v>30</v>
      </c>
      <c r="S36" s="115">
        <f t="shared" si="1"/>
        <v>40</v>
      </c>
      <c r="T36" s="114">
        <f t="shared" si="2"/>
        <v>18</v>
      </c>
      <c r="U36" s="116">
        <f t="shared" si="4"/>
        <v>58</v>
      </c>
    </row>
    <row r="37" spans="1:21" ht="14.25" customHeight="1">
      <c r="A37" s="69">
        <v>31</v>
      </c>
      <c r="B37" s="68">
        <v>141</v>
      </c>
      <c r="C37" s="74" t="s">
        <v>42</v>
      </c>
      <c r="D37" s="94" t="s">
        <v>123</v>
      </c>
      <c r="E37" s="74" t="s">
        <v>23</v>
      </c>
      <c r="F37" s="110">
        <v>78</v>
      </c>
      <c r="G37" s="118">
        <v>74</v>
      </c>
      <c r="H37" s="110">
        <v>85</v>
      </c>
      <c r="I37" s="110">
        <v>79</v>
      </c>
      <c r="J37" s="112"/>
      <c r="K37" s="112"/>
      <c r="L37" s="117"/>
      <c r="M37" s="64">
        <v>8</v>
      </c>
      <c r="N37" s="64">
        <v>7</v>
      </c>
      <c r="O37" s="64">
        <v>9</v>
      </c>
      <c r="P37" s="64">
        <v>6</v>
      </c>
      <c r="Q37" s="114">
        <f t="shared" si="0"/>
        <v>242</v>
      </c>
      <c r="R37" s="115">
        <v>31</v>
      </c>
      <c r="S37" s="115">
        <f t="shared" si="1"/>
        <v>39</v>
      </c>
      <c r="T37" s="114">
        <f t="shared" si="2"/>
        <v>24</v>
      </c>
      <c r="U37" s="116">
        <f t="shared" si="4"/>
        <v>63</v>
      </c>
    </row>
    <row r="38" spans="1:21" ht="14.25" customHeight="1">
      <c r="A38" s="69">
        <v>32</v>
      </c>
      <c r="B38" s="59">
        <v>259</v>
      </c>
      <c r="C38" s="74" t="s">
        <v>40</v>
      </c>
      <c r="D38" s="86" t="s">
        <v>121</v>
      </c>
      <c r="E38" s="74" t="s">
        <v>24</v>
      </c>
      <c r="F38" s="110">
        <v>79</v>
      </c>
      <c r="G38" s="110">
        <v>82</v>
      </c>
      <c r="H38" s="110">
        <v>80</v>
      </c>
      <c r="I38" s="118">
        <v>77</v>
      </c>
      <c r="J38" s="112"/>
      <c r="K38" s="112"/>
      <c r="L38" s="117"/>
      <c r="M38" s="64">
        <v>6</v>
      </c>
      <c r="N38" s="64">
        <v>7</v>
      </c>
      <c r="O38" s="64">
        <v>7</v>
      </c>
      <c r="P38" s="64">
        <v>5</v>
      </c>
      <c r="Q38" s="114">
        <f t="shared" si="0"/>
        <v>241</v>
      </c>
      <c r="R38" s="115">
        <v>32</v>
      </c>
      <c r="S38" s="115">
        <f t="shared" si="1"/>
        <v>38</v>
      </c>
      <c r="T38" s="114">
        <f t="shared" si="2"/>
        <v>20</v>
      </c>
      <c r="U38" s="116">
        <f t="shared" si="4"/>
        <v>58</v>
      </c>
    </row>
    <row r="39" spans="1:21" ht="14.25" customHeight="1">
      <c r="A39" s="69">
        <v>33</v>
      </c>
      <c r="B39" s="59">
        <v>333</v>
      </c>
      <c r="C39" s="74" t="s">
        <v>49</v>
      </c>
      <c r="D39" s="92" t="s">
        <v>122</v>
      </c>
      <c r="E39" s="74" t="s">
        <v>21</v>
      </c>
      <c r="F39" s="118">
        <v>37</v>
      </c>
      <c r="G39" s="110">
        <v>74</v>
      </c>
      <c r="H39" s="110">
        <v>83</v>
      </c>
      <c r="I39" s="110">
        <v>84</v>
      </c>
      <c r="J39" s="112"/>
      <c r="K39" s="112"/>
      <c r="L39" s="113"/>
      <c r="M39" s="112">
        <v>4</v>
      </c>
      <c r="N39" s="112">
        <v>6</v>
      </c>
      <c r="O39" s="112">
        <v>6</v>
      </c>
      <c r="P39" s="112">
        <v>7</v>
      </c>
      <c r="Q39" s="114">
        <f t="shared" si="0"/>
        <v>241</v>
      </c>
      <c r="R39" s="115">
        <v>33</v>
      </c>
      <c r="S39" s="115">
        <f t="shared" si="1"/>
        <v>37</v>
      </c>
      <c r="T39" s="114">
        <f t="shared" si="2"/>
        <v>19</v>
      </c>
      <c r="U39" s="116">
        <f t="shared" si="4"/>
        <v>56</v>
      </c>
    </row>
    <row r="40" spans="1:21" ht="14.25" customHeight="1">
      <c r="A40" s="69">
        <v>34</v>
      </c>
      <c r="B40" s="68">
        <v>555</v>
      </c>
      <c r="C40" s="74" t="s">
        <v>95</v>
      </c>
      <c r="D40" s="94" t="s">
        <v>123</v>
      </c>
      <c r="E40" s="74" t="s">
        <v>126</v>
      </c>
      <c r="F40" s="110">
        <v>82</v>
      </c>
      <c r="G40" s="118">
        <v>76</v>
      </c>
      <c r="H40" s="110">
        <v>79</v>
      </c>
      <c r="I40" s="110">
        <v>80</v>
      </c>
      <c r="J40" s="112"/>
      <c r="K40" s="112"/>
      <c r="L40" s="117"/>
      <c r="M40" s="64">
        <v>8</v>
      </c>
      <c r="N40" s="64">
        <v>8</v>
      </c>
      <c r="O40" s="64">
        <v>7</v>
      </c>
      <c r="P40" s="64">
        <v>7</v>
      </c>
      <c r="Q40" s="114">
        <f t="shared" si="0"/>
        <v>241</v>
      </c>
      <c r="R40" s="115">
        <v>34</v>
      </c>
      <c r="S40" s="115">
        <f t="shared" si="1"/>
        <v>36</v>
      </c>
      <c r="T40" s="114">
        <f t="shared" si="2"/>
        <v>23</v>
      </c>
      <c r="U40" s="116">
        <f t="shared" si="4"/>
        <v>59</v>
      </c>
    </row>
    <row r="41" spans="1:21" ht="14.25" customHeight="1">
      <c r="A41" s="69">
        <v>35</v>
      </c>
      <c r="B41" s="68">
        <v>14</v>
      </c>
      <c r="C41" s="74" t="s">
        <v>100</v>
      </c>
      <c r="D41" s="86" t="s">
        <v>121</v>
      </c>
      <c r="E41" s="74" t="s">
        <v>23</v>
      </c>
      <c r="F41" s="111">
        <v>77</v>
      </c>
      <c r="G41" s="110">
        <v>79</v>
      </c>
      <c r="H41" s="110">
        <v>80</v>
      </c>
      <c r="I41" s="110">
        <v>81</v>
      </c>
      <c r="J41" s="112"/>
      <c r="K41" s="112"/>
      <c r="L41" s="117"/>
      <c r="M41" s="64">
        <v>5</v>
      </c>
      <c r="N41" s="64">
        <v>7</v>
      </c>
      <c r="O41" s="64">
        <v>7</v>
      </c>
      <c r="P41" s="64">
        <v>6</v>
      </c>
      <c r="Q41" s="114">
        <f t="shared" si="0"/>
        <v>240</v>
      </c>
      <c r="R41" s="115">
        <v>35</v>
      </c>
      <c r="S41" s="115">
        <f t="shared" si="1"/>
        <v>35</v>
      </c>
      <c r="T41" s="114">
        <f t="shared" si="2"/>
        <v>20</v>
      </c>
      <c r="U41" s="116">
        <f t="shared" si="4"/>
        <v>55</v>
      </c>
    </row>
    <row r="42" spans="1:21" ht="14.25" customHeight="1">
      <c r="A42" s="69">
        <v>36</v>
      </c>
      <c r="B42" s="68">
        <v>48</v>
      </c>
      <c r="C42" s="74" t="s">
        <v>102</v>
      </c>
      <c r="D42" s="86" t="s">
        <v>121</v>
      </c>
      <c r="E42" s="74" t="s">
        <v>126</v>
      </c>
      <c r="F42" s="110">
        <v>81</v>
      </c>
      <c r="G42" s="110">
        <v>76</v>
      </c>
      <c r="H42" s="110">
        <v>83</v>
      </c>
      <c r="I42" s="118">
        <v>45</v>
      </c>
      <c r="J42" s="112"/>
      <c r="K42" s="112"/>
      <c r="L42" s="117"/>
      <c r="M42" s="64">
        <v>6</v>
      </c>
      <c r="N42" s="64">
        <v>5</v>
      </c>
      <c r="O42" s="64">
        <v>8</v>
      </c>
      <c r="P42" s="64">
        <v>4</v>
      </c>
      <c r="Q42" s="114">
        <f t="shared" si="0"/>
        <v>240</v>
      </c>
      <c r="R42" s="115">
        <v>36</v>
      </c>
      <c r="S42" s="115">
        <f t="shared" si="1"/>
        <v>34</v>
      </c>
      <c r="T42" s="114">
        <f t="shared" si="2"/>
        <v>19</v>
      </c>
      <c r="U42" s="116">
        <f t="shared" si="4"/>
        <v>53</v>
      </c>
    </row>
    <row r="43" spans="1:21" ht="14.25" customHeight="1">
      <c r="A43" s="69">
        <v>37</v>
      </c>
      <c r="B43" s="59">
        <v>595</v>
      </c>
      <c r="C43" s="74" t="s">
        <v>108</v>
      </c>
      <c r="D43" s="92" t="s">
        <v>122</v>
      </c>
      <c r="E43" s="74" t="s">
        <v>24</v>
      </c>
      <c r="F43" s="110">
        <v>82</v>
      </c>
      <c r="G43" s="118">
        <v>55</v>
      </c>
      <c r="H43" s="110">
        <v>72</v>
      </c>
      <c r="I43" s="110">
        <v>86</v>
      </c>
      <c r="J43" s="112"/>
      <c r="K43" s="112"/>
      <c r="L43" s="117"/>
      <c r="M43" s="64">
        <v>6</v>
      </c>
      <c r="N43" s="64">
        <v>4</v>
      </c>
      <c r="O43" s="64">
        <v>5</v>
      </c>
      <c r="P43" s="64">
        <v>7</v>
      </c>
      <c r="Q43" s="114">
        <f t="shared" si="0"/>
        <v>240</v>
      </c>
      <c r="R43" s="115">
        <v>37</v>
      </c>
      <c r="S43" s="115">
        <f t="shared" si="1"/>
        <v>33</v>
      </c>
      <c r="T43" s="114">
        <f t="shared" si="2"/>
        <v>18</v>
      </c>
      <c r="U43" s="116">
        <f t="shared" si="4"/>
        <v>51</v>
      </c>
    </row>
    <row r="44" spans="1:21" ht="14.25" customHeight="1">
      <c r="A44" s="69">
        <v>38</v>
      </c>
      <c r="B44" s="59">
        <v>173</v>
      </c>
      <c r="C44" s="74" t="s">
        <v>106</v>
      </c>
      <c r="D44" s="92" t="s">
        <v>122</v>
      </c>
      <c r="E44" s="74" t="s">
        <v>24</v>
      </c>
      <c r="F44" s="110">
        <v>84</v>
      </c>
      <c r="G44" s="110">
        <v>77</v>
      </c>
      <c r="H44" s="110">
        <v>78</v>
      </c>
      <c r="I44" s="118">
        <v>70</v>
      </c>
      <c r="J44" s="112"/>
      <c r="K44" s="112"/>
      <c r="L44" s="117"/>
      <c r="M44" s="64">
        <v>7</v>
      </c>
      <c r="N44" s="64">
        <v>7</v>
      </c>
      <c r="O44" s="64">
        <v>5</v>
      </c>
      <c r="P44" s="64">
        <v>4</v>
      </c>
      <c r="Q44" s="114">
        <f t="shared" si="0"/>
        <v>239</v>
      </c>
      <c r="R44" s="115">
        <v>38</v>
      </c>
      <c r="S44" s="115">
        <f t="shared" si="1"/>
        <v>32</v>
      </c>
      <c r="T44" s="114">
        <f t="shared" si="2"/>
        <v>19</v>
      </c>
      <c r="U44" s="116">
        <f t="shared" si="4"/>
        <v>51</v>
      </c>
    </row>
    <row r="45" spans="1:21" ht="14.25" customHeight="1">
      <c r="A45" s="69">
        <v>39</v>
      </c>
      <c r="B45" s="68">
        <v>572</v>
      </c>
      <c r="C45" s="74" t="s">
        <v>58</v>
      </c>
      <c r="D45" s="92" t="s">
        <v>122</v>
      </c>
      <c r="E45" s="74" t="s">
        <v>24</v>
      </c>
      <c r="F45" s="118">
        <v>0</v>
      </c>
      <c r="G45" s="110">
        <v>82</v>
      </c>
      <c r="H45" s="110">
        <v>81</v>
      </c>
      <c r="I45" s="110">
        <v>75</v>
      </c>
      <c r="J45" s="112"/>
      <c r="K45" s="112"/>
      <c r="L45" s="117"/>
      <c r="M45" s="64">
        <v>5</v>
      </c>
      <c r="N45" s="64">
        <v>7</v>
      </c>
      <c r="O45" s="64">
        <v>8</v>
      </c>
      <c r="P45" s="64">
        <v>7</v>
      </c>
      <c r="Q45" s="114">
        <f t="shared" si="0"/>
        <v>238</v>
      </c>
      <c r="R45" s="115">
        <v>39</v>
      </c>
      <c r="S45" s="115">
        <f t="shared" si="1"/>
        <v>31</v>
      </c>
      <c r="T45" s="114">
        <f t="shared" si="2"/>
        <v>22</v>
      </c>
      <c r="U45" s="116">
        <f t="shared" si="4"/>
        <v>53</v>
      </c>
    </row>
    <row r="46" spans="1:21" ht="14.25" customHeight="1">
      <c r="A46" s="69">
        <v>40</v>
      </c>
      <c r="B46" s="59">
        <v>163</v>
      </c>
      <c r="C46" s="74" t="s">
        <v>52</v>
      </c>
      <c r="D46" s="94" t="s">
        <v>123</v>
      </c>
      <c r="E46" s="74" t="s">
        <v>23</v>
      </c>
      <c r="F46" s="110">
        <v>79</v>
      </c>
      <c r="G46" s="110">
        <v>75</v>
      </c>
      <c r="H46" s="118">
        <v>75</v>
      </c>
      <c r="I46" s="110">
        <v>81</v>
      </c>
      <c r="J46" s="112"/>
      <c r="K46" s="112"/>
      <c r="L46" s="117"/>
      <c r="M46" s="64">
        <v>7</v>
      </c>
      <c r="N46" s="64">
        <v>4</v>
      </c>
      <c r="O46" s="64">
        <v>5</v>
      </c>
      <c r="P46" s="64">
        <v>8</v>
      </c>
      <c r="Q46" s="114">
        <f t="shared" si="0"/>
        <v>235</v>
      </c>
      <c r="R46" s="115">
        <v>40</v>
      </c>
      <c r="S46" s="115">
        <f t="shared" si="1"/>
        <v>30</v>
      </c>
      <c r="T46" s="114">
        <f t="shared" si="2"/>
        <v>20</v>
      </c>
      <c r="U46" s="116">
        <f t="shared" si="4"/>
        <v>50</v>
      </c>
    </row>
    <row r="47" spans="1:21" ht="14.25" customHeight="1">
      <c r="A47" s="69">
        <v>41</v>
      </c>
      <c r="B47" s="68">
        <v>150</v>
      </c>
      <c r="C47" s="74" t="s">
        <v>59</v>
      </c>
      <c r="D47" s="86" t="s">
        <v>121</v>
      </c>
      <c r="E47" s="74" t="s">
        <v>24</v>
      </c>
      <c r="F47" s="110">
        <v>79</v>
      </c>
      <c r="G47" s="110">
        <v>80</v>
      </c>
      <c r="H47" s="110">
        <v>75</v>
      </c>
      <c r="I47" s="118">
        <v>67</v>
      </c>
      <c r="J47" s="112"/>
      <c r="K47" s="112"/>
      <c r="L47" s="117"/>
      <c r="M47" s="64">
        <v>6</v>
      </c>
      <c r="N47" s="64">
        <v>5</v>
      </c>
      <c r="O47" s="64">
        <v>6</v>
      </c>
      <c r="P47" s="64">
        <v>5</v>
      </c>
      <c r="Q47" s="114">
        <f t="shared" si="0"/>
        <v>234</v>
      </c>
      <c r="R47" s="115">
        <v>41</v>
      </c>
      <c r="S47" s="115">
        <f t="shared" si="1"/>
        <v>29</v>
      </c>
      <c r="T47" s="114">
        <f t="shared" si="2"/>
        <v>17</v>
      </c>
      <c r="U47" s="116">
        <f t="shared" si="4"/>
        <v>46</v>
      </c>
    </row>
    <row r="48" spans="1:21" ht="14.25" customHeight="1">
      <c r="A48" s="69">
        <v>42</v>
      </c>
      <c r="B48" s="59">
        <v>556</v>
      </c>
      <c r="C48" s="74" t="s">
        <v>47</v>
      </c>
      <c r="D48" s="94" t="s">
        <v>123</v>
      </c>
      <c r="E48" s="74" t="s">
        <v>21</v>
      </c>
      <c r="F48" s="110">
        <v>73</v>
      </c>
      <c r="G48" s="118">
        <v>70</v>
      </c>
      <c r="H48" s="110">
        <v>83</v>
      </c>
      <c r="I48" s="110">
        <v>77</v>
      </c>
      <c r="J48" s="112"/>
      <c r="K48" s="112"/>
      <c r="L48" s="117"/>
      <c r="M48" s="64">
        <v>5</v>
      </c>
      <c r="N48" s="64">
        <v>4</v>
      </c>
      <c r="O48" s="64">
        <v>9</v>
      </c>
      <c r="P48" s="64">
        <v>6</v>
      </c>
      <c r="Q48" s="114">
        <f t="shared" si="0"/>
        <v>233</v>
      </c>
      <c r="R48" s="115">
        <v>42</v>
      </c>
      <c r="S48" s="115">
        <f t="shared" si="1"/>
        <v>28</v>
      </c>
      <c r="T48" s="114">
        <f t="shared" si="2"/>
        <v>20</v>
      </c>
      <c r="U48" s="116">
        <f t="shared" si="4"/>
        <v>48</v>
      </c>
    </row>
    <row r="49" spans="1:21" ht="14.25" customHeight="1">
      <c r="A49" s="69">
        <v>43</v>
      </c>
      <c r="B49" s="59">
        <v>212</v>
      </c>
      <c r="C49" s="74" t="s">
        <v>72</v>
      </c>
      <c r="D49" s="94" t="s">
        <v>123</v>
      </c>
      <c r="E49" s="74" t="s">
        <v>24</v>
      </c>
      <c r="F49" s="110">
        <v>75</v>
      </c>
      <c r="G49" s="110">
        <v>74</v>
      </c>
      <c r="H49" s="110">
        <v>80</v>
      </c>
      <c r="I49" s="118">
        <v>43</v>
      </c>
      <c r="J49" s="112"/>
      <c r="K49" s="112"/>
      <c r="L49" s="117"/>
      <c r="M49" s="64">
        <v>6</v>
      </c>
      <c r="N49" s="64">
        <v>6</v>
      </c>
      <c r="O49" s="64">
        <v>5</v>
      </c>
      <c r="P49" s="64">
        <v>4</v>
      </c>
      <c r="Q49" s="114">
        <f t="shared" si="0"/>
        <v>229</v>
      </c>
      <c r="R49" s="115">
        <v>43</v>
      </c>
      <c r="S49" s="115">
        <f t="shared" si="1"/>
        <v>27</v>
      </c>
      <c r="T49" s="114">
        <f t="shared" si="2"/>
        <v>17</v>
      </c>
      <c r="U49" s="116">
        <f t="shared" si="4"/>
        <v>44</v>
      </c>
    </row>
    <row r="50" spans="1:21" ht="14.25" customHeight="1">
      <c r="A50" s="69">
        <v>44</v>
      </c>
      <c r="B50" s="59">
        <v>89</v>
      </c>
      <c r="C50" s="74" t="s">
        <v>39</v>
      </c>
      <c r="D50" s="92" t="s">
        <v>122</v>
      </c>
      <c r="E50" s="74" t="s">
        <v>20</v>
      </c>
      <c r="F50" s="110">
        <v>77</v>
      </c>
      <c r="G50" s="110">
        <v>74</v>
      </c>
      <c r="H50" s="110">
        <v>77</v>
      </c>
      <c r="I50" s="118">
        <v>29</v>
      </c>
      <c r="J50" s="112"/>
      <c r="K50" s="112"/>
      <c r="L50" s="117"/>
      <c r="M50" s="64">
        <v>6</v>
      </c>
      <c r="N50" s="64">
        <v>6</v>
      </c>
      <c r="O50" s="64">
        <v>5</v>
      </c>
      <c r="P50" s="64">
        <v>5</v>
      </c>
      <c r="Q50" s="114">
        <f t="shared" si="0"/>
        <v>228</v>
      </c>
      <c r="R50" s="115">
        <v>44</v>
      </c>
      <c r="S50" s="115">
        <f t="shared" si="1"/>
        <v>26</v>
      </c>
      <c r="T50" s="114">
        <f t="shared" si="2"/>
        <v>17</v>
      </c>
      <c r="U50" s="116">
        <f t="shared" si="4"/>
        <v>43</v>
      </c>
    </row>
    <row r="51" spans="1:21" ht="14.25" customHeight="1">
      <c r="A51" s="69">
        <v>45</v>
      </c>
      <c r="B51" s="59">
        <v>117</v>
      </c>
      <c r="C51" s="74" t="s">
        <v>110</v>
      </c>
      <c r="D51" s="122" t="s">
        <v>124</v>
      </c>
      <c r="E51" s="74" t="s">
        <v>23</v>
      </c>
      <c r="F51" s="118">
        <v>63</v>
      </c>
      <c r="G51" s="110">
        <v>75</v>
      </c>
      <c r="H51" s="110">
        <v>72</v>
      </c>
      <c r="I51" s="110">
        <v>80</v>
      </c>
      <c r="J51" s="112"/>
      <c r="K51" s="112"/>
      <c r="L51" s="117"/>
      <c r="M51" s="64">
        <v>5</v>
      </c>
      <c r="N51" s="64">
        <v>7</v>
      </c>
      <c r="O51" s="64">
        <v>4</v>
      </c>
      <c r="P51" s="64">
        <v>7</v>
      </c>
      <c r="Q51" s="114">
        <f t="shared" si="0"/>
        <v>227</v>
      </c>
      <c r="R51" s="115">
        <v>45</v>
      </c>
      <c r="S51" s="115">
        <f t="shared" si="1"/>
        <v>25</v>
      </c>
      <c r="T51" s="114">
        <f t="shared" si="2"/>
        <v>19</v>
      </c>
      <c r="U51" s="116">
        <f t="shared" si="4"/>
        <v>44</v>
      </c>
    </row>
    <row r="52" spans="1:21" ht="14.25" customHeight="1">
      <c r="A52" s="69">
        <v>46</v>
      </c>
      <c r="B52" s="59">
        <v>260</v>
      </c>
      <c r="C52" s="74" t="s">
        <v>73</v>
      </c>
      <c r="D52" s="94" t="s">
        <v>123</v>
      </c>
      <c r="E52" s="74" t="s">
        <v>24</v>
      </c>
      <c r="F52" s="110">
        <v>79</v>
      </c>
      <c r="G52" s="118">
        <v>53</v>
      </c>
      <c r="H52" s="110">
        <v>61</v>
      </c>
      <c r="I52" s="110">
        <v>81</v>
      </c>
      <c r="J52" s="112"/>
      <c r="K52" s="112"/>
      <c r="L52" s="117"/>
      <c r="M52" s="64">
        <v>5</v>
      </c>
      <c r="N52" s="64">
        <v>4</v>
      </c>
      <c r="O52" s="64">
        <v>5</v>
      </c>
      <c r="P52" s="64">
        <v>7</v>
      </c>
      <c r="Q52" s="114">
        <f t="shared" si="0"/>
        <v>221</v>
      </c>
      <c r="R52" s="115">
        <v>46</v>
      </c>
      <c r="S52" s="115">
        <f t="shared" si="1"/>
        <v>24</v>
      </c>
      <c r="T52" s="114">
        <f t="shared" si="2"/>
        <v>17</v>
      </c>
      <c r="U52" s="116">
        <f t="shared" si="4"/>
        <v>41</v>
      </c>
    </row>
    <row r="53" spans="1:21" ht="14.25" customHeight="1">
      <c r="A53" s="69">
        <v>47</v>
      </c>
      <c r="B53" s="59">
        <v>909</v>
      </c>
      <c r="C53" s="74" t="s">
        <v>111</v>
      </c>
      <c r="D53" s="86" t="s">
        <v>121</v>
      </c>
      <c r="E53" s="74" t="s">
        <v>24</v>
      </c>
      <c r="F53" s="118">
        <v>3</v>
      </c>
      <c r="G53" s="110">
        <v>80</v>
      </c>
      <c r="H53" s="110">
        <v>85</v>
      </c>
      <c r="I53" s="110">
        <v>52</v>
      </c>
      <c r="J53" s="112"/>
      <c r="K53" s="112"/>
      <c r="L53" s="117"/>
      <c r="M53" s="64">
        <v>5</v>
      </c>
      <c r="N53" s="64">
        <v>6</v>
      </c>
      <c r="O53" s="64">
        <v>9</v>
      </c>
      <c r="P53" s="64">
        <v>5</v>
      </c>
      <c r="Q53" s="114">
        <f t="shared" si="0"/>
        <v>217</v>
      </c>
      <c r="R53" s="115">
        <v>47</v>
      </c>
      <c r="S53" s="115">
        <f t="shared" si="1"/>
        <v>23</v>
      </c>
      <c r="T53" s="114">
        <f t="shared" si="2"/>
        <v>20</v>
      </c>
      <c r="U53" s="116">
        <f t="shared" si="4"/>
        <v>43</v>
      </c>
    </row>
    <row r="54" spans="1:21" ht="14.25" customHeight="1">
      <c r="A54" s="69">
        <v>48</v>
      </c>
      <c r="B54" s="59">
        <v>693</v>
      </c>
      <c r="C54" s="74" t="s">
        <v>112</v>
      </c>
      <c r="D54" s="92" t="s">
        <v>122</v>
      </c>
      <c r="E54" s="74" t="s">
        <v>126</v>
      </c>
      <c r="F54" s="110">
        <v>72</v>
      </c>
      <c r="G54" s="118">
        <v>61</v>
      </c>
      <c r="H54" s="110">
        <v>73</v>
      </c>
      <c r="I54" s="110">
        <v>65</v>
      </c>
      <c r="J54" s="112"/>
      <c r="K54" s="112"/>
      <c r="L54" s="117"/>
      <c r="M54" s="64">
        <v>7</v>
      </c>
      <c r="N54" s="64">
        <v>5</v>
      </c>
      <c r="O54" s="64">
        <v>4</v>
      </c>
      <c r="P54" s="64">
        <v>5</v>
      </c>
      <c r="Q54" s="114">
        <f t="shared" si="0"/>
        <v>210</v>
      </c>
      <c r="R54" s="115">
        <v>48</v>
      </c>
      <c r="S54" s="115">
        <f t="shared" si="1"/>
        <v>22</v>
      </c>
      <c r="T54" s="114">
        <f t="shared" si="2"/>
        <v>17</v>
      </c>
      <c r="U54" s="116">
        <f t="shared" si="4"/>
        <v>39</v>
      </c>
    </row>
    <row r="55" spans="1:21" ht="14.25" customHeight="1">
      <c r="A55" s="69">
        <v>49</v>
      </c>
      <c r="B55" s="59">
        <v>73</v>
      </c>
      <c r="C55" s="74" t="s">
        <v>51</v>
      </c>
      <c r="D55" s="92" t="s">
        <v>122</v>
      </c>
      <c r="E55" s="74" t="s">
        <v>20</v>
      </c>
      <c r="F55" s="118">
        <v>50</v>
      </c>
      <c r="G55" s="110">
        <v>52</v>
      </c>
      <c r="H55" s="110">
        <v>74</v>
      </c>
      <c r="I55" s="110">
        <v>79</v>
      </c>
      <c r="J55" s="112"/>
      <c r="K55" s="112"/>
      <c r="L55" s="117"/>
      <c r="M55" s="64">
        <v>4</v>
      </c>
      <c r="N55" s="64">
        <v>6</v>
      </c>
      <c r="O55" s="64">
        <v>6</v>
      </c>
      <c r="P55" s="64">
        <v>6</v>
      </c>
      <c r="Q55" s="114">
        <f t="shared" si="0"/>
        <v>205</v>
      </c>
      <c r="R55" s="115">
        <v>49</v>
      </c>
      <c r="S55" s="115">
        <f t="shared" si="1"/>
        <v>21</v>
      </c>
      <c r="T55" s="114">
        <f t="shared" si="2"/>
        <v>18</v>
      </c>
      <c r="U55" s="116">
        <f t="shared" si="4"/>
        <v>39</v>
      </c>
    </row>
    <row r="56" spans="1:21" ht="14.25" customHeight="1">
      <c r="A56" s="69">
        <v>50</v>
      </c>
      <c r="B56" s="59">
        <v>165</v>
      </c>
      <c r="C56" s="74" t="s">
        <v>53</v>
      </c>
      <c r="D56" s="94" t="s">
        <v>123</v>
      </c>
      <c r="E56" s="74" t="s">
        <v>23</v>
      </c>
      <c r="F56" s="118">
        <v>60</v>
      </c>
      <c r="G56" s="110">
        <v>62</v>
      </c>
      <c r="H56" s="110">
        <v>77</v>
      </c>
      <c r="I56" s="110">
        <v>64</v>
      </c>
      <c r="J56" s="112"/>
      <c r="K56" s="112"/>
      <c r="L56" s="117"/>
      <c r="M56" s="64">
        <v>4</v>
      </c>
      <c r="N56" s="64">
        <v>5</v>
      </c>
      <c r="O56" s="64">
        <v>7</v>
      </c>
      <c r="P56" s="64">
        <v>5</v>
      </c>
      <c r="Q56" s="114">
        <f t="shared" si="0"/>
        <v>203</v>
      </c>
      <c r="R56" s="115">
        <v>50</v>
      </c>
      <c r="S56" s="115">
        <f t="shared" si="1"/>
        <v>20</v>
      </c>
      <c r="T56" s="114">
        <f t="shared" si="2"/>
        <v>17</v>
      </c>
      <c r="U56" s="116">
        <f t="shared" si="4"/>
        <v>37</v>
      </c>
    </row>
    <row r="57" spans="1:21" ht="14.25" customHeight="1">
      <c r="A57" s="69">
        <v>51</v>
      </c>
      <c r="B57" s="59">
        <v>472</v>
      </c>
      <c r="C57" s="74" t="s">
        <v>77</v>
      </c>
      <c r="D57" s="94" t="s">
        <v>123</v>
      </c>
      <c r="E57" s="74" t="s">
        <v>24</v>
      </c>
      <c r="F57" s="110">
        <v>71</v>
      </c>
      <c r="G57" s="110">
        <v>65</v>
      </c>
      <c r="H57" s="111">
        <v>13</v>
      </c>
      <c r="I57" s="110">
        <v>56</v>
      </c>
      <c r="J57" s="112"/>
      <c r="K57" s="112"/>
      <c r="L57" s="117"/>
      <c r="M57" s="64">
        <v>4</v>
      </c>
      <c r="N57" s="64">
        <v>5</v>
      </c>
      <c r="O57" s="64">
        <v>4</v>
      </c>
      <c r="P57" s="64">
        <v>6</v>
      </c>
      <c r="Q57" s="114">
        <f t="shared" si="0"/>
        <v>192</v>
      </c>
      <c r="R57" s="115">
        <v>51</v>
      </c>
      <c r="S57" s="115">
        <f t="shared" si="1"/>
        <v>19</v>
      </c>
      <c r="T57" s="114">
        <f t="shared" si="2"/>
        <v>15</v>
      </c>
      <c r="U57" s="116">
        <f t="shared" si="4"/>
        <v>34</v>
      </c>
    </row>
    <row r="58" spans="1:21" ht="14.25" customHeight="1">
      <c r="A58" s="69">
        <v>52</v>
      </c>
      <c r="B58" s="59">
        <v>84</v>
      </c>
      <c r="C58" s="74" t="s">
        <v>76</v>
      </c>
      <c r="D58" s="94" t="s">
        <v>123</v>
      </c>
      <c r="E58" s="74" t="s">
        <v>24</v>
      </c>
      <c r="F58" s="110">
        <v>65</v>
      </c>
      <c r="G58" s="110">
        <v>58</v>
      </c>
      <c r="H58" s="110">
        <v>18</v>
      </c>
      <c r="I58" s="118">
        <v>0</v>
      </c>
      <c r="J58" s="112"/>
      <c r="K58" s="112"/>
      <c r="L58" s="117"/>
      <c r="M58" s="64">
        <v>6</v>
      </c>
      <c r="N58" s="64">
        <v>5</v>
      </c>
      <c r="O58" s="64">
        <v>5</v>
      </c>
      <c r="P58" s="64">
        <v>0</v>
      </c>
      <c r="Q58" s="114">
        <f t="shared" si="0"/>
        <v>141</v>
      </c>
      <c r="R58" s="115">
        <v>52</v>
      </c>
      <c r="S58" s="115">
        <f t="shared" si="1"/>
        <v>18</v>
      </c>
      <c r="T58" s="114">
        <f t="shared" si="2"/>
        <v>16</v>
      </c>
      <c r="U58" s="116">
        <f t="shared" si="4"/>
        <v>34</v>
      </c>
    </row>
    <row r="59" ht="14.25" customHeight="1"/>
    <row r="60" spans="3:4" ht="14.25" customHeight="1">
      <c r="C60" s="1" t="s">
        <v>170</v>
      </c>
      <c r="D60" s="1">
        <v>141</v>
      </c>
    </row>
    <row r="61" spans="3:4" ht="12.75" customHeight="1">
      <c r="C61" s="1" t="s">
        <v>134</v>
      </c>
      <c r="D61" s="1">
        <v>531</v>
      </c>
    </row>
    <row r="62" spans="3:4" ht="12.75" customHeight="1">
      <c r="C62" s="1" t="s">
        <v>135</v>
      </c>
      <c r="D62" s="1">
        <v>117</v>
      </c>
    </row>
    <row r="63" spans="3:4" ht="12.75" customHeight="1">
      <c r="C63" s="1" t="s">
        <v>137</v>
      </c>
      <c r="D63" s="1">
        <v>45</v>
      </c>
    </row>
    <row r="64" spans="3:4" ht="12.75" customHeight="1">
      <c r="C64" s="1" t="s">
        <v>138</v>
      </c>
      <c r="D64" s="1">
        <v>156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="55" zoomScaleNormal="55" zoomScalePageLayoutView="0" workbookViewId="0" topLeftCell="A1">
      <selection activeCell="A46" sqref="A46"/>
    </sheetView>
  </sheetViews>
  <sheetFormatPr defaultColWidth="11.57421875" defaultRowHeight="14.25" customHeight="1"/>
  <cols>
    <col min="1" max="2" width="5.8515625" style="1" customWidth="1"/>
    <col min="3" max="3" width="16.28125" style="1" customWidth="1"/>
    <col min="4" max="4" width="10.28125" style="1" customWidth="1"/>
    <col min="5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00390625" style="1" customWidth="1"/>
    <col min="10" max="10" width="7.8515625" style="1" customWidth="1"/>
    <col min="11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7.851562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2:18" ht="14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4.25" customHeight="1">
      <c r="A2" s="97" t="s">
        <v>7</v>
      </c>
      <c r="C2" s="96"/>
      <c r="D2" s="96"/>
      <c r="E2" s="96"/>
      <c r="F2" s="98" t="s">
        <v>151</v>
      </c>
      <c r="G2" s="99"/>
      <c r="H2" s="99"/>
      <c r="I2" s="99"/>
      <c r="K2" s="96"/>
      <c r="L2" s="96"/>
      <c r="M2" s="96" t="s">
        <v>152</v>
      </c>
      <c r="N2" s="96"/>
      <c r="O2" s="96"/>
      <c r="P2" s="96"/>
      <c r="Q2" s="96"/>
      <c r="R2" s="96"/>
    </row>
    <row r="3" spans="1:9" ht="14.25" customHeight="1">
      <c r="A3" s="97" t="s">
        <v>17</v>
      </c>
      <c r="B3" s="100"/>
      <c r="F3" s="101" t="s">
        <v>154</v>
      </c>
      <c r="G3" s="102"/>
      <c r="H3" s="102"/>
      <c r="I3" s="102"/>
    </row>
    <row r="4" ht="14.25" customHeight="1">
      <c r="A4" s="97" t="s">
        <v>27</v>
      </c>
    </row>
    <row r="5" spans="1:21" ht="14.25" customHeight="1">
      <c r="A5" s="97"/>
      <c r="B5" s="103" t="s">
        <v>155</v>
      </c>
      <c r="C5" s="103" t="s">
        <v>156</v>
      </c>
      <c r="D5" s="103" t="s">
        <v>157</v>
      </c>
      <c r="E5" s="103" t="s">
        <v>158</v>
      </c>
      <c r="F5" s="104" t="s">
        <v>159</v>
      </c>
      <c r="G5" s="103" t="s">
        <v>160</v>
      </c>
      <c r="H5" s="103" t="s">
        <v>161</v>
      </c>
      <c r="I5" s="103" t="s">
        <v>162</v>
      </c>
      <c r="J5" s="103" t="s">
        <v>163</v>
      </c>
      <c r="K5" s="103" t="s">
        <v>164</v>
      </c>
      <c r="L5" s="105"/>
      <c r="M5" s="104" t="s">
        <v>159</v>
      </c>
      <c r="N5" s="103" t="s">
        <v>160</v>
      </c>
      <c r="O5" s="103" t="s">
        <v>161</v>
      </c>
      <c r="P5" s="103" t="s">
        <v>162</v>
      </c>
      <c r="Q5" s="103" t="s">
        <v>165</v>
      </c>
      <c r="R5" s="103" t="s">
        <v>164</v>
      </c>
      <c r="S5" s="103" t="s">
        <v>164</v>
      </c>
      <c r="T5" s="103" t="s">
        <v>165</v>
      </c>
      <c r="U5" s="103" t="s">
        <v>125</v>
      </c>
    </row>
    <row r="6" spans="1:21" ht="14.25" customHeight="1">
      <c r="A6" s="97"/>
      <c r="B6" s="106" t="s">
        <v>166</v>
      </c>
      <c r="C6" s="106" t="s">
        <v>167</v>
      </c>
      <c r="D6" s="106"/>
      <c r="E6" s="106"/>
      <c r="F6" s="107" t="s">
        <v>168</v>
      </c>
      <c r="G6" s="106" t="s">
        <v>168</v>
      </c>
      <c r="H6" s="106" t="s">
        <v>168</v>
      </c>
      <c r="I6" s="106" t="s">
        <v>168</v>
      </c>
      <c r="J6" s="106" t="s">
        <v>168</v>
      </c>
      <c r="K6" s="106" t="s">
        <v>168</v>
      </c>
      <c r="L6" s="108"/>
      <c r="M6" s="109" t="s">
        <v>28</v>
      </c>
      <c r="N6" s="109" t="s">
        <v>28</v>
      </c>
      <c r="O6" s="109" t="s">
        <v>28</v>
      </c>
      <c r="P6" s="109" t="s">
        <v>28</v>
      </c>
      <c r="Q6" s="106" t="s">
        <v>168</v>
      </c>
      <c r="R6" s="106" t="s">
        <v>169</v>
      </c>
      <c r="S6" s="106" t="s">
        <v>28</v>
      </c>
      <c r="T6" s="106" t="s">
        <v>28</v>
      </c>
      <c r="U6" s="106" t="s">
        <v>28</v>
      </c>
    </row>
    <row r="7" spans="1:21" ht="12.75" customHeight="1">
      <c r="A7" s="69">
        <v>1</v>
      </c>
      <c r="B7" s="59">
        <v>40</v>
      </c>
      <c r="C7" s="74" t="s">
        <v>31</v>
      </c>
      <c r="D7" s="86" t="s">
        <v>121</v>
      </c>
      <c r="E7" s="74" t="s">
        <v>20</v>
      </c>
      <c r="F7" s="110">
        <v>90</v>
      </c>
      <c r="G7" s="110">
        <v>88</v>
      </c>
      <c r="H7" s="110">
        <v>94</v>
      </c>
      <c r="I7" s="112">
        <v>26</v>
      </c>
      <c r="J7" s="112"/>
      <c r="K7" s="112">
        <v>97</v>
      </c>
      <c r="L7" s="117"/>
      <c r="M7" s="64">
        <v>8</v>
      </c>
      <c r="N7" s="64">
        <v>10</v>
      </c>
      <c r="O7" s="64">
        <v>10</v>
      </c>
      <c r="P7" s="64">
        <v>4</v>
      </c>
      <c r="Q7" s="114">
        <f aca="true" t="shared" si="0" ref="Q7:Q39">+SUM(LARGE(F7:I7,1)+LARGE(F7:I7,2)+LARGE(F7:I7,3))</f>
        <v>272</v>
      </c>
      <c r="R7" s="115">
        <v>1</v>
      </c>
      <c r="S7" s="115">
        <f aca="true" t="shared" si="1" ref="S7:S39">70-R7</f>
        <v>69</v>
      </c>
      <c r="T7" s="114">
        <f aca="true" t="shared" si="2" ref="T7:T39">SUM(IF(COUNT(M7:P7)&gt;0,LARGE(M7:P7,1),0),IF(COUNT(M7:P7)&gt;1,LARGE(M7:P7,2),0),IF(COUNT(M7:P7)&gt;2,LARGE(M7:P7,3),0))</f>
        <v>28</v>
      </c>
      <c r="U7" s="116">
        <f>T7+S7</f>
        <v>97</v>
      </c>
    </row>
    <row r="8" spans="1:21" ht="14.25" customHeight="1">
      <c r="A8" s="69">
        <v>2</v>
      </c>
      <c r="B8" s="59">
        <v>904</v>
      </c>
      <c r="C8" s="74" t="s">
        <v>32</v>
      </c>
      <c r="D8" s="85" t="s">
        <v>117</v>
      </c>
      <c r="E8" s="74" t="s">
        <v>24</v>
      </c>
      <c r="F8" s="110">
        <v>95</v>
      </c>
      <c r="G8" s="110">
        <v>95</v>
      </c>
      <c r="H8" s="110">
        <v>86</v>
      </c>
      <c r="I8" s="112">
        <v>3</v>
      </c>
      <c r="J8" s="112"/>
      <c r="K8" s="112">
        <v>96</v>
      </c>
      <c r="L8" s="117"/>
      <c r="M8" s="64">
        <v>10</v>
      </c>
      <c r="N8" s="64">
        <v>10</v>
      </c>
      <c r="O8" s="64">
        <v>10</v>
      </c>
      <c r="P8" s="64">
        <v>3</v>
      </c>
      <c r="Q8" s="114">
        <f t="shared" si="0"/>
        <v>276</v>
      </c>
      <c r="R8" s="115">
        <v>2</v>
      </c>
      <c r="S8" s="115">
        <f t="shared" si="1"/>
        <v>68</v>
      </c>
      <c r="T8" s="114">
        <f t="shared" si="2"/>
        <v>30</v>
      </c>
      <c r="U8" s="116">
        <f>T8+S8</f>
        <v>98</v>
      </c>
    </row>
    <row r="9" spans="1:21" ht="14.25" customHeight="1">
      <c r="A9" s="69">
        <v>3</v>
      </c>
      <c r="B9" s="59">
        <v>413</v>
      </c>
      <c r="C9" s="74" t="s">
        <v>29</v>
      </c>
      <c r="D9" s="85" t="s">
        <v>117</v>
      </c>
      <c r="E9" s="74" t="s">
        <v>24</v>
      </c>
      <c r="F9" s="110">
        <v>96</v>
      </c>
      <c r="G9" s="110">
        <v>91</v>
      </c>
      <c r="H9" s="112">
        <v>91</v>
      </c>
      <c r="I9" s="119">
        <v>99</v>
      </c>
      <c r="J9" s="112"/>
      <c r="K9" s="112">
        <v>95</v>
      </c>
      <c r="L9" s="117"/>
      <c r="M9" s="64">
        <v>10</v>
      </c>
      <c r="N9" s="64">
        <v>10</v>
      </c>
      <c r="O9" s="64">
        <v>9</v>
      </c>
      <c r="P9" s="64">
        <v>10</v>
      </c>
      <c r="Q9" s="114">
        <f t="shared" si="0"/>
        <v>286</v>
      </c>
      <c r="R9" s="115">
        <v>3</v>
      </c>
      <c r="S9" s="115">
        <f t="shared" si="1"/>
        <v>67</v>
      </c>
      <c r="T9" s="114">
        <f t="shared" si="2"/>
        <v>30</v>
      </c>
      <c r="U9" s="120">
        <f>T9+S9+1</f>
        <v>98</v>
      </c>
    </row>
    <row r="10" spans="1:21" ht="14.25" customHeight="1">
      <c r="A10" s="69">
        <v>4</v>
      </c>
      <c r="B10" s="68">
        <v>56</v>
      </c>
      <c r="C10" s="74" t="s">
        <v>62</v>
      </c>
      <c r="D10" s="86" t="s">
        <v>121</v>
      </c>
      <c r="E10" s="74" t="s">
        <v>23</v>
      </c>
      <c r="F10" s="110">
        <v>88</v>
      </c>
      <c r="G10" s="110">
        <v>93</v>
      </c>
      <c r="H10" s="112">
        <v>85</v>
      </c>
      <c r="I10" s="110">
        <v>91</v>
      </c>
      <c r="J10" s="112"/>
      <c r="K10" s="112">
        <v>95</v>
      </c>
      <c r="L10" s="117"/>
      <c r="M10" s="64">
        <v>7</v>
      </c>
      <c r="N10" s="64">
        <v>9</v>
      </c>
      <c r="O10" s="64">
        <v>9</v>
      </c>
      <c r="P10" s="64">
        <v>10</v>
      </c>
      <c r="Q10" s="114">
        <f t="shared" si="0"/>
        <v>272</v>
      </c>
      <c r="R10" s="115">
        <v>4</v>
      </c>
      <c r="S10" s="115">
        <f t="shared" si="1"/>
        <v>66</v>
      </c>
      <c r="T10" s="114">
        <f t="shared" si="2"/>
        <v>28</v>
      </c>
      <c r="U10" s="116">
        <f aca="true" t="shared" si="3" ref="U10:U39">T10+S10</f>
        <v>94</v>
      </c>
    </row>
    <row r="11" spans="1:21" ht="14.25" customHeight="1">
      <c r="A11" s="69">
        <v>5</v>
      </c>
      <c r="B11" s="59">
        <v>600</v>
      </c>
      <c r="C11" s="74" t="s">
        <v>33</v>
      </c>
      <c r="D11" s="85" t="s">
        <v>117</v>
      </c>
      <c r="E11" s="74" t="s">
        <v>25</v>
      </c>
      <c r="F11" s="110">
        <v>91</v>
      </c>
      <c r="G11" s="112">
        <v>87</v>
      </c>
      <c r="H11" s="110">
        <v>89</v>
      </c>
      <c r="I11" s="110">
        <v>90</v>
      </c>
      <c r="J11" s="112">
        <v>92</v>
      </c>
      <c r="K11" s="112">
        <v>92</v>
      </c>
      <c r="L11" s="117"/>
      <c r="M11" s="64">
        <v>9</v>
      </c>
      <c r="N11" s="64">
        <v>9</v>
      </c>
      <c r="O11" s="64">
        <v>9</v>
      </c>
      <c r="P11" s="64">
        <v>10</v>
      </c>
      <c r="Q11" s="114">
        <f t="shared" si="0"/>
        <v>270</v>
      </c>
      <c r="R11" s="115">
        <v>5</v>
      </c>
      <c r="S11" s="115">
        <f t="shared" si="1"/>
        <v>65</v>
      </c>
      <c r="T11" s="114">
        <f t="shared" si="2"/>
        <v>28</v>
      </c>
      <c r="U11" s="116">
        <f t="shared" si="3"/>
        <v>93</v>
      </c>
    </row>
    <row r="12" spans="1:21" ht="14.25" customHeight="1">
      <c r="A12" s="69">
        <v>6</v>
      </c>
      <c r="B12" s="68">
        <v>546</v>
      </c>
      <c r="C12" s="74" t="s">
        <v>34</v>
      </c>
      <c r="D12" s="85" t="s">
        <v>117</v>
      </c>
      <c r="E12" s="74" t="s">
        <v>21</v>
      </c>
      <c r="F12" s="110">
        <v>91</v>
      </c>
      <c r="G12" s="112">
        <v>69</v>
      </c>
      <c r="H12" s="110">
        <v>90</v>
      </c>
      <c r="I12" s="110">
        <v>92</v>
      </c>
      <c r="J12" s="112"/>
      <c r="K12" s="112">
        <v>91</v>
      </c>
      <c r="L12" s="117"/>
      <c r="M12" s="64">
        <v>10</v>
      </c>
      <c r="N12" s="64">
        <v>4</v>
      </c>
      <c r="O12" s="64">
        <v>10</v>
      </c>
      <c r="P12" s="64">
        <v>9</v>
      </c>
      <c r="Q12" s="114">
        <f t="shared" si="0"/>
        <v>273</v>
      </c>
      <c r="R12" s="115">
        <v>6</v>
      </c>
      <c r="S12" s="115">
        <f t="shared" si="1"/>
        <v>64</v>
      </c>
      <c r="T12" s="114">
        <f t="shared" si="2"/>
        <v>29</v>
      </c>
      <c r="U12" s="116">
        <f t="shared" si="3"/>
        <v>93</v>
      </c>
    </row>
    <row r="13" spans="1:21" ht="14.25" customHeight="1">
      <c r="A13" s="69">
        <v>7</v>
      </c>
      <c r="B13" s="59">
        <v>30</v>
      </c>
      <c r="C13" s="74" t="s">
        <v>30</v>
      </c>
      <c r="D13" s="85" t="s">
        <v>118</v>
      </c>
      <c r="E13" s="74" t="s">
        <v>23</v>
      </c>
      <c r="F13" s="110">
        <v>89</v>
      </c>
      <c r="G13" s="110">
        <v>98</v>
      </c>
      <c r="H13" s="110">
        <v>90</v>
      </c>
      <c r="I13" s="112">
        <v>89</v>
      </c>
      <c r="J13" s="112"/>
      <c r="K13" s="112">
        <v>88</v>
      </c>
      <c r="L13" s="117"/>
      <c r="M13" s="64">
        <v>9</v>
      </c>
      <c r="N13" s="64">
        <v>10</v>
      </c>
      <c r="O13" s="64">
        <v>8</v>
      </c>
      <c r="P13" s="64">
        <v>9</v>
      </c>
      <c r="Q13" s="114">
        <f t="shared" si="0"/>
        <v>277</v>
      </c>
      <c r="R13" s="115">
        <v>7</v>
      </c>
      <c r="S13" s="115">
        <f t="shared" si="1"/>
        <v>63</v>
      </c>
      <c r="T13" s="114">
        <f t="shared" si="2"/>
        <v>28</v>
      </c>
      <c r="U13" s="116">
        <f t="shared" si="3"/>
        <v>91</v>
      </c>
    </row>
    <row r="14" spans="1:21" ht="14.25" customHeight="1">
      <c r="A14" s="69">
        <v>8</v>
      </c>
      <c r="B14" s="59">
        <v>53</v>
      </c>
      <c r="C14" s="60" t="s">
        <v>149</v>
      </c>
      <c r="D14" s="86" t="s">
        <v>121</v>
      </c>
      <c r="E14" s="74" t="s">
        <v>24</v>
      </c>
      <c r="F14" s="110">
        <v>93</v>
      </c>
      <c r="G14" s="110">
        <v>89</v>
      </c>
      <c r="H14" s="110">
        <v>89</v>
      </c>
      <c r="I14" s="112">
        <v>86</v>
      </c>
      <c r="J14" s="112"/>
      <c r="K14" s="112">
        <v>21</v>
      </c>
      <c r="L14" s="117"/>
      <c r="M14" s="64">
        <v>9</v>
      </c>
      <c r="N14" s="64">
        <v>9</v>
      </c>
      <c r="O14" s="64">
        <v>7</v>
      </c>
      <c r="P14" s="64">
        <v>10</v>
      </c>
      <c r="Q14" s="114">
        <f t="shared" si="0"/>
        <v>271</v>
      </c>
      <c r="R14" s="115">
        <v>8</v>
      </c>
      <c r="S14" s="115">
        <f t="shared" si="1"/>
        <v>62</v>
      </c>
      <c r="T14" s="114">
        <f t="shared" si="2"/>
        <v>28</v>
      </c>
      <c r="U14" s="116">
        <f t="shared" si="3"/>
        <v>90</v>
      </c>
    </row>
    <row r="15" spans="1:21" ht="14.25" customHeight="1">
      <c r="A15" s="69">
        <v>9</v>
      </c>
      <c r="B15" s="59">
        <v>530</v>
      </c>
      <c r="C15" s="74" t="s">
        <v>36</v>
      </c>
      <c r="D15" s="89" t="s">
        <v>116</v>
      </c>
      <c r="E15" s="74" t="s">
        <v>23</v>
      </c>
      <c r="F15" s="110">
        <v>83</v>
      </c>
      <c r="G15" s="110">
        <v>88</v>
      </c>
      <c r="H15" s="110">
        <v>81</v>
      </c>
      <c r="I15" s="112">
        <v>81</v>
      </c>
      <c r="J15" s="112">
        <v>85</v>
      </c>
      <c r="K15" s="112"/>
      <c r="L15" s="117"/>
      <c r="M15" s="64">
        <v>6</v>
      </c>
      <c r="N15" s="64">
        <v>8</v>
      </c>
      <c r="O15" s="64">
        <v>7</v>
      </c>
      <c r="P15" s="64">
        <v>9</v>
      </c>
      <c r="Q15" s="114">
        <f t="shared" si="0"/>
        <v>252</v>
      </c>
      <c r="R15" s="115">
        <v>9</v>
      </c>
      <c r="S15" s="115">
        <f t="shared" si="1"/>
        <v>61</v>
      </c>
      <c r="T15" s="114">
        <f t="shared" si="2"/>
        <v>24</v>
      </c>
      <c r="U15" s="116">
        <f t="shared" si="3"/>
        <v>85</v>
      </c>
    </row>
    <row r="16" spans="1:21" ht="14.25" customHeight="1">
      <c r="A16" s="69">
        <v>10</v>
      </c>
      <c r="B16" s="59">
        <v>100</v>
      </c>
      <c r="C16" s="60" t="s">
        <v>55</v>
      </c>
      <c r="D16" s="85" t="s">
        <v>117</v>
      </c>
      <c r="E16" s="74" t="s">
        <v>24</v>
      </c>
      <c r="F16" s="110">
        <v>87</v>
      </c>
      <c r="G16" s="110">
        <v>87</v>
      </c>
      <c r="H16" s="112">
        <v>82</v>
      </c>
      <c r="I16" s="110">
        <v>88</v>
      </c>
      <c r="J16" s="112">
        <v>83</v>
      </c>
      <c r="K16" s="112"/>
      <c r="L16" s="117"/>
      <c r="M16" s="64">
        <v>10</v>
      </c>
      <c r="N16" s="64">
        <v>9</v>
      </c>
      <c r="O16" s="64">
        <v>8</v>
      </c>
      <c r="P16" s="64">
        <v>9</v>
      </c>
      <c r="Q16" s="114">
        <f t="shared" si="0"/>
        <v>262</v>
      </c>
      <c r="R16" s="115">
        <v>10</v>
      </c>
      <c r="S16" s="115">
        <f t="shared" si="1"/>
        <v>60</v>
      </c>
      <c r="T16" s="114">
        <f t="shared" si="2"/>
        <v>28</v>
      </c>
      <c r="U16" s="116">
        <f t="shared" si="3"/>
        <v>88</v>
      </c>
    </row>
    <row r="17" spans="1:21" ht="14.25" customHeight="1">
      <c r="A17" s="69">
        <v>11</v>
      </c>
      <c r="B17" s="59">
        <v>556</v>
      </c>
      <c r="C17" s="74" t="s">
        <v>47</v>
      </c>
      <c r="D17" s="94" t="s">
        <v>123</v>
      </c>
      <c r="E17" s="74" t="s">
        <v>21</v>
      </c>
      <c r="F17" s="112">
        <v>84</v>
      </c>
      <c r="G17" s="110">
        <v>90</v>
      </c>
      <c r="H17" s="110">
        <v>86</v>
      </c>
      <c r="I17" s="110">
        <v>89</v>
      </c>
      <c r="J17" s="112">
        <v>81</v>
      </c>
      <c r="K17" s="112"/>
      <c r="L17" s="117"/>
      <c r="M17" s="64">
        <v>6</v>
      </c>
      <c r="N17" s="64">
        <v>8</v>
      </c>
      <c r="O17" s="64">
        <v>10</v>
      </c>
      <c r="P17" s="64">
        <v>7</v>
      </c>
      <c r="Q17" s="114">
        <f t="shared" si="0"/>
        <v>265</v>
      </c>
      <c r="R17" s="115">
        <v>11</v>
      </c>
      <c r="S17" s="115">
        <f t="shared" si="1"/>
        <v>59</v>
      </c>
      <c r="T17" s="114">
        <f t="shared" si="2"/>
        <v>25</v>
      </c>
      <c r="U17" s="116">
        <f t="shared" si="3"/>
        <v>84</v>
      </c>
    </row>
    <row r="18" spans="1:21" ht="14.25" customHeight="1">
      <c r="A18" s="69">
        <v>12</v>
      </c>
      <c r="B18" s="59">
        <v>220</v>
      </c>
      <c r="C18" s="60" t="s">
        <v>44</v>
      </c>
      <c r="D18" s="92" t="s">
        <v>122</v>
      </c>
      <c r="E18" s="74" t="s">
        <v>23</v>
      </c>
      <c r="F18" s="110">
        <v>82</v>
      </c>
      <c r="G18" s="112">
        <v>76</v>
      </c>
      <c r="H18" s="110">
        <v>85</v>
      </c>
      <c r="I18" s="110">
        <v>89</v>
      </c>
      <c r="J18" s="112">
        <v>77</v>
      </c>
      <c r="K18" s="112"/>
      <c r="L18" s="117"/>
      <c r="M18" s="64">
        <v>8</v>
      </c>
      <c r="N18" s="64">
        <v>5</v>
      </c>
      <c r="O18" s="64">
        <v>7</v>
      </c>
      <c r="P18" s="64">
        <v>8</v>
      </c>
      <c r="Q18" s="114">
        <f t="shared" si="0"/>
        <v>256</v>
      </c>
      <c r="R18" s="115">
        <v>12</v>
      </c>
      <c r="S18" s="115">
        <f t="shared" si="1"/>
        <v>58</v>
      </c>
      <c r="T18" s="114">
        <f t="shared" si="2"/>
        <v>23</v>
      </c>
      <c r="U18" s="116">
        <f t="shared" si="3"/>
        <v>81</v>
      </c>
    </row>
    <row r="19" spans="1:21" ht="14.25" customHeight="1">
      <c r="A19" s="69">
        <v>13</v>
      </c>
      <c r="B19" s="59">
        <v>41</v>
      </c>
      <c r="C19" s="60" t="s">
        <v>79</v>
      </c>
      <c r="D19" s="94" t="s">
        <v>123</v>
      </c>
      <c r="E19" s="74" t="s">
        <v>20</v>
      </c>
      <c r="F19" s="110">
        <v>88</v>
      </c>
      <c r="G19" s="110">
        <v>81</v>
      </c>
      <c r="H19" s="112">
        <v>78</v>
      </c>
      <c r="I19" s="110">
        <v>84</v>
      </c>
      <c r="J19" s="112">
        <v>75</v>
      </c>
      <c r="K19" s="112"/>
      <c r="L19" s="117"/>
      <c r="M19" s="64">
        <v>8</v>
      </c>
      <c r="N19" s="64">
        <v>7</v>
      </c>
      <c r="O19" s="64">
        <v>7</v>
      </c>
      <c r="P19" s="64">
        <v>7</v>
      </c>
      <c r="Q19" s="114">
        <f t="shared" si="0"/>
        <v>253</v>
      </c>
      <c r="R19" s="115">
        <v>13</v>
      </c>
      <c r="S19" s="115">
        <f t="shared" si="1"/>
        <v>57</v>
      </c>
      <c r="T19" s="114">
        <f t="shared" si="2"/>
        <v>22</v>
      </c>
      <c r="U19" s="116">
        <f t="shared" si="3"/>
        <v>79</v>
      </c>
    </row>
    <row r="20" spans="1:21" ht="14.25" customHeight="1">
      <c r="A20" s="69">
        <v>14</v>
      </c>
      <c r="B20" s="68">
        <v>150</v>
      </c>
      <c r="C20" s="74" t="s">
        <v>59</v>
      </c>
      <c r="D20" s="85" t="s">
        <v>117</v>
      </c>
      <c r="E20" s="74" t="s">
        <v>24</v>
      </c>
      <c r="F20" s="110">
        <v>87</v>
      </c>
      <c r="G20" s="110">
        <v>86</v>
      </c>
      <c r="H20" s="112">
        <v>80</v>
      </c>
      <c r="I20" s="110">
        <v>85</v>
      </c>
      <c r="J20" s="112">
        <v>71</v>
      </c>
      <c r="K20" s="112"/>
      <c r="L20" s="117"/>
      <c r="M20" s="64">
        <v>8</v>
      </c>
      <c r="N20" s="64">
        <v>8</v>
      </c>
      <c r="O20" s="64">
        <v>6</v>
      </c>
      <c r="P20" s="64">
        <v>8</v>
      </c>
      <c r="Q20" s="114">
        <f t="shared" si="0"/>
        <v>258</v>
      </c>
      <c r="R20" s="115">
        <v>14</v>
      </c>
      <c r="S20" s="115">
        <f t="shared" si="1"/>
        <v>56</v>
      </c>
      <c r="T20" s="114">
        <f t="shared" si="2"/>
        <v>24</v>
      </c>
      <c r="U20" s="116">
        <f t="shared" si="3"/>
        <v>80</v>
      </c>
    </row>
    <row r="21" spans="1:21" ht="14.25" customHeight="1">
      <c r="A21" s="69">
        <v>15</v>
      </c>
      <c r="B21" s="59">
        <v>33</v>
      </c>
      <c r="C21" s="74" t="s">
        <v>50</v>
      </c>
      <c r="D21" s="86" t="s">
        <v>121</v>
      </c>
      <c r="E21" s="74" t="s">
        <v>25</v>
      </c>
      <c r="F21" s="110">
        <v>79</v>
      </c>
      <c r="G21" s="110">
        <v>89</v>
      </c>
      <c r="H21" s="110">
        <v>88</v>
      </c>
      <c r="I21" s="112">
        <v>79</v>
      </c>
      <c r="J21" s="112">
        <v>70</v>
      </c>
      <c r="K21" s="112"/>
      <c r="L21" s="117"/>
      <c r="M21" s="64">
        <v>4</v>
      </c>
      <c r="N21" s="64">
        <v>7</v>
      </c>
      <c r="O21" s="64">
        <v>8</v>
      </c>
      <c r="P21" s="64">
        <v>6</v>
      </c>
      <c r="Q21" s="114">
        <f t="shared" si="0"/>
        <v>256</v>
      </c>
      <c r="R21" s="115">
        <v>15</v>
      </c>
      <c r="S21" s="115">
        <f t="shared" si="1"/>
        <v>55</v>
      </c>
      <c r="T21" s="114">
        <f t="shared" si="2"/>
        <v>21</v>
      </c>
      <c r="U21" s="116">
        <f t="shared" si="3"/>
        <v>76</v>
      </c>
    </row>
    <row r="22" spans="1:21" ht="14.25" customHeight="1">
      <c r="A22" s="69">
        <v>16</v>
      </c>
      <c r="B22" s="59">
        <v>219</v>
      </c>
      <c r="C22" s="74" t="s">
        <v>38</v>
      </c>
      <c r="D22" s="86" t="s">
        <v>121</v>
      </c>
      <c r="E22" s="74" t="s">
        <v>21</v>
      </c>
      <c r="F22" s="110">
        <v>84</v>
      </c>
      <c r="G22" s="110">
        <v>83</v>
      </c>
      <c r="H22" s="112">
        <v>78</v>
      </c>
      <c r="I22" s="110">
        <v>85</v>
      </c>
      <c r="J22" s="112"/>
      <c r="K22" s="112"/>
      <c r="L22" s="117"/>
      <c r="M22" s="64">
        <v>5</v>
      </c>
      <c r="N22" s="64">
        <v>5</v>
      </c>
      <c r="O22" s="64">
        <v>8</v>
      </c>
      <c r="P22" s="64">
        <v>6</v>
      </c>
      <c r="Q22" s="114">
        <f t="shared" si="0"/>
        <v>252</v>
      </c>
      <c r="R22" s="115">
        <v>16</v>
      </c>
      <c r="S22" s="115">
        <f t="shared" si="1"/>
        <v>54</v>
      </c>
      <c r="T22" s="114">
        <f t="shared" si="2"/>
        <v>19</v>
      </c>
      <c r="U22" s="116">
        <f t="shared" si="3"/>
        <v>73</v>
      </c>
    </row>
    <row r="23" spans="1:21" ht="14.25" customHeight="1">
      <c r="A23" s="69">
        <v>17</v>
      </c>
      <c r="B23" s="59">
        <v>288</v>
      </c>
      <c r="C23" s="60" t="s">
        <v>150</v>
      </c>
      <c r="D23" s="92" t="s">
        <v>122</v>
      </c>
      <c r="E23" s="74" t="s">
        <v>23</v>
      </c>
      <c r="F23" s="110">
        <v>86</v>
      </c>
      <c r="G23" s="110">
        <v>88</v>
      </c>
      <c r="H23" s="110">
        <v>71</v>
      </c>
      <c r="I23" s="112">
        <v>61</v>
      </c>
      <c r="J23" s="112"/>
      <c r="K23" s="112"/>
      <c r="L23" s="117"/>
      <c r="M23" s="64">
        <v>6</v>
      </c>
      <c r="N23" s="64">
        <v>7</v>
      </c>
      <c r="O23" s="64">
        <v>4</v>
      </c>
      <c r="P23" s="64">
        <v>3</v>
      </c>
      <c r="Q23" s="114">
        <f t="shared" si="0"/>
        <v>245</v>
      </c>
      <c r="R23" s="115">
        <v>17</v>
      </c>
      <c r="S23" s="115">
        <f t="shared" si="1"/>
        <v>53</v>
      </c>
      <c r="T23" s="114">
        <f t="shared" si="2"/>
        <v>17</v>
      </c>
      <c r="U23" s="116">
        <f t="shared" si="3"/>
        <v>70</v>
      </c>
    </row>
    <row r="24" spans="1:21" ht="14.25" customHeight="1">
      <c r="A24" s="69">
        <v>18</v>
      </c>
      <c r="B24" s="59">
        <v>259</v>
      </c>
      <c r="C24" s="74" t="s">
        <v>40</v>
      </c>
      <c r="D24" s="94" t="s">
        <v>123</v>
      </c>
      <c r="E24" s="74" t="s">
        <v>24</v>
      </c>
      <c r="F24" s="110">
        <v>85</v>
      </c>
      <c r="G24" s="110">
        <v>85</v>
      </c>
      <c r="H24" s="110">
        <v>74</v>
      </c>
      <c r="I24" s="112">
        <v>59</v>
      </c>
      <c r="J24" s="112"/>
      <c r="K24" s="112"/>
      <c r="L24" s="117"/>
      <c r="M24" s="64">
        <v>9</v>
      </c>
      <c r="N24" s="64">
        <v>6</v>
      </c>
      <c r="O24" s="64">
        <v>5</v>
      </c>
      <c r="P24" s="64">
        <v>4</v>
      </c>
      <c r="Q24" s="114">
        <f t="shared" si="0"/>
        <v>244</v>
      </c>
      <c r="R24" s="115">
        <v>18</v>
      </c>
      <c r="S24" s="115">
        <f t="shared" si="1"/>
        <v>52</v>
      </c>
      <c r="T24" s="114">
        <f t="shared" si="2"/>
        <v>20</v>
      </c>
      <c r="U24" s="116">
        <f t="shared" si="3"/>
        <v>72</v>
      </c>
    </row>
    <row r="25" spans="1:21" ht="14.25" customHeight="1">
      <c r="A25" s="69">
        <v>19</v>
      </c>
      <c r="B25" s="59">
        <v>620</v>
      </c>
      <c r="C25" s="74" t="s">
        <v>48</v>
      </c>
      <c r="D25" s="85" t="s">
        <v>117</v>
      </c>
      <c r="E25" s="74" t="s">
        <v>25</v>
      </c>
      <c r="F25" s="110">
        <v>83</v>
      </c>
      <c r="G25" s="110">
        <v>80</v>
      </c>
      <c r="H25" s="112">
        <v>78</v>
      </c>
      <c r="I25" s="110">
        <v>81</v>
      </c>
      <c r="J25" s="112"/>
      <c r="K25" s="112"/>
      <c r="L25" s="117"/>
      <c r="M25" s="64">
        <v>4</v>
      </c>
      <c r="N25" s="64">
        <v>7</v>
      </c>
      <c r="O25" s="64">
        <v>5</v>
      </c>
      <c r="P25" s="64">
        <v>8</v>
      </c>
      <c r="Q25" s="114">
        <f t="shared" si="0"/>
        <v>244</v>
      </c>
      <c r="R25" s="115">
        <v>19</v>
      </c>
      <c r="S25" s="115">
        <f t="shared" si="1"/>
        <v>51</v>
      </c>
      <c r="T25" s="114">
        <f t="shared" si="2"/>
        <v>20</v>
      </c>
      <c r="U25" s="116">
        <f t="shared" si="3"/>
        <v>71</v>
      </c>
    </row>
    <row r="26" spans="1:21" ht="14.25" customHeight="1">
      <c r="A26" s="69">
        <v>20</v>
      </c>
      <c r="B26" s="59">
        <v>333</v>
      </c>
      <c r="C26" s="74" t="s">
        <v>49</v>
      </c>
      <c r="D26" s="92" t="s">
        <v>122</v>
      </c>
      <c r="E26" s="74" t="s">
        <v>21</v>
      </c>
      <c r="F26" s="110">
        <v>84</v>
      </c>
      <c r="G26" s="110">
        <v>80</v>
      </c>
      <c r="H26" s="112">
        <v>75</v>
      </c>
      <c r="I26" s="110">
        <v>77</v>
      </c>
      <c r="J26" s="112"/>
      <c r="K26" s="112"/>
      <c r="L26" s="117"/>
      <c r="M26" s="64">
        <v>5</v>
      </c>
      <c r="N26" s="64">
        <v>6</v>
      </c>
      <c r="O26" s="64">
        <v>4</v>
      </c>
      <c r="P26" s="64">
        <v>7</v>
      </c>
      <c r="Q26" s="114">
        <f t="shared" si="0"/>
        <v>241</v>
      </c>
      <c r="R26" s="115">
        <v>20</v>
      </c>
      <c r="S26" s="115">
        <f t="shared" si="1"/>
        <v>50</v>
      </c>
      <c r="T26" s="114">
        <f t="shared" si="2"/>
        <v>18</v>
      </c>
      <c r="U26" s="116">
        <f t="shared" si="3"/>
        <v>68</v>
      </c>
    </row>
    <row r="27" spans="1:21" ht="14.25" customHeight="1">
      <c r="A27" s="69">
        <v>21</v>
      </c>
      <c r="B27" s="59">
        <v>13</v>
      </c>
      <c r="C27" s="74" t="s">
        <v>46</v>
      </c>
      <c r="D27" s="92" t="s">
        <v>122</v>
      </c>
      <c r="E27" s="74" t="s">
        <v>20</v>
      </c>
      <c r="F27" s="110">
        <v>82</v>
      </c>
      <c r="G27" s="112">
        <v>78</v>
      </c>
      <c r="H27" s="110">
        <v>79</v>
      </c>
      <c r="I27" s="110">
        <v>79</v>
      </c>
      <c r="J27" s="112"/>
      <c r="K27" s="112"/>
      <c r="L27" s="117"/>
      <c r="M27" s="64">
        <v>7</v>
      </c>
      <c r="N27" s="64">
        <v>5</v>
      </c>
      <c r="O27" s="64">
        <v>6</v>
      </c>
      <c r="P27" s="64">
        <v>5</v>
      </c>
      <c r="Q27" s="114">
        <f t="shared" si="0"/>
        <v>240</v>
      </c>
      <c r="R27" s="115">
        <v>21</v>
      </c>
      <c r="S27" s="115">
        <f t="shared" si="1"/>
        <v>49</v>
      </c>
      <c r="T27" s="114">
        <f t="shared" si="2"/>
        <v>18</v>
      </c>
      <c r="U27" s="116">
        <f t="shared" si="3"/>
        <v>67</v>
      </c>
    </row>
    <row r="28" spans="1:21" ht="14.25" customHeight="1">
      <c r="A28" s="69">
        <v>22</v>
      </c>
      <c r="B28" s="68">
        <v>141</v>
      </c>
      <c r="C28" s="74" t="s">
        <v>42</v>
      </c>
      <c r="D28" s="94" t="s">
        <v>123</v>
      </c>
      <c r="E28" s="74" t="s">
        <v>23</v>
      </c>
      <c r="F28" s="110">
        <v>85</v>
      </c>
      <c r="G28" s="112">
        <v>61</v>
      </c>
      <c r="H28" s="110">
        <v>75</v>
      </c>
      <c r="I28" s="110">
        <v>79</v>
      </c>
      <c r="J28" s="112"/>
      <c r="K28" s="112"/>
      <c r="L28" s="117"/>
      <c r="M28" s="64">
        <v>7</v>
      </c>
      <c r="N28" s="64">
        <v>3</v>
      </c>
      <c r="O28" s="64">
        <v>6</v>
      </c>
      <c r="P28" s="64">
        <v>8</v>
      </c>
      <c r="Q28" s="114">
        <f t="shared" si="0"/>
        <v>239</v>
      </c>
      <c r="R28" s="115">
        <v>22</v>
      </c>
      <c r="S28" s="115">
        <f t="shared" si="1"/>
        <v>48</v>
      </c>
      <c r="T28" s="114">
        <f t="shared" si="2"/>
        <v>21</v>
      </c>
      <c r="U28" s="116">
        <f t="shared" si="3"/>
        <v>69</v>
      </c>
    </row>
    <row r="29" spans="1:21" ht="14.25" customHeight="1">
      <c r="A29" s="69">
        <v>23</v>
      </c>
      <c r="B29" s="59">
        <v>531</v>
      </c>
      <c r="C29" s="60" t="s">
        <v>171</v>
      </c>
      <c r="D29" s="86" t="s">
        <v>121</v>
      </c>
      <c r="E29" s="74" t="s">
        <v>23</v>
      </c>
      <c r="F29" s="110">
        <v>87</v>
      </c>
      <c r="G29" s="112">
        <v>51</v>
      </c>
      <c r="H29" s="110">
        <v>79</v>
      </c>
      <c r="I29" s="110">
        <v>72</v>
      </c>
      <c r="J29" s="112"/>
      <c r="K29" s="112"/>
      <c r="L29" s="117"/>
      <c r="M29" s="64">
        <v>7</v>
      </c>
      <c r="N29" s="64">
        <v>4</v>
      </c>
      <c r="O29" s="64">
        <v>9</v>
      </c>
      <c r="P29" s="64">
        <v>5</v>
      </c>
      <c r="Q29" s="114">
        <f t="shared" si="0"/>
        <v>238</v>
      </c>
      <c r="R29" s="115">
        <v>23</v>
      </c>
      <c r="S29" s="115">
        <f t="shared" si="1"/>
        <v>47</v>
      </c>
      <c r="T29" s="114">
        <f t="shared" si="2"/>
        <v>21</v>
      </c>
      <c r="U29" s="116">
        <f t="shared" si="3"/>
        <v>68</v>
      </c>
    </row>
    <row r="30" spans="1:21" ht="14.25" customHeight="1">
      <c r="A30" s="69">
        <v>24</v>
      </c>
      <c r="B30" s="59">
        <v>91</v>
      </c>
      <c r="C30" s="60" t="s">
        <v>41</v>
      </c>
      <c r="D30" s="92" t="s">
        <v>122</v>
      </c>
      <c r="E30" s="74" t="s">
        <v>23</v>
      </c>
      <c r="F30" s="110">
        <v>68</v>
      </c>
      <c r="G30" s="110">
        <v>85</v>
      </c>
      <c r="H30" s="110">
        <v>81</v>
      </c>
      <c r="I30" s="112">
        <v>67</v>
      </c>
      <c r="J30" s="112"/>
      <c r="K30" s="112"/>
      <c r="L30" s="117"/>
      <c r="M30" s="64">
        <v>4</v>
      </c>
      <c r="N30" s="64">
        <v>6</v>
      </c>
      <c r="O30" s="64">
        <v>6</v>
      </c>
      <c r="P30" s="64">
        <v>5</v>
      </c>
      <c r="Q30" s="114">
        <f t="shared" si="0"/>
        <v>234</v>
      </c>
      <c r="R30" s="115">
        <v>24</v>
      </c>
      <c r="S30" s="115">
        <f t="shared" si="1"/>
        <v>46</v>
      </c>
      <c r="T30" s="114">
        <f t="shared" si="2"/>
        <v>17</v>
      </c>
      <c r="U30" s="116">
        <f t="shared" si="3"/>
        <v>63</v>
      </c>
    </row>
    <row r="31" spans="1:21" ht="14.25" customHeight="1">
      <c r="A31" s="69">
        <v>25</v>
      </c>
      <c r="B31" s="59">
        <v>36</v>
      </c>
      <c r="C31" s="60" t="s">
        <v>70</v>
      </c>
      <c r="D31" s="122" t="s">
        <v>124</v>
      </c>
      <c r="E31" s="74" t="s">
        <v>23</v>
      </c>
      <c r="F31" s="110">
        <v>76</v>
      </c>
      <c r="G31" s="110">
        <v>75</v>
      </c>
      <c r="H31" s="110">
        <v>78</v>
      </c>
      <c r="I31" s="112">
        <v>62</v>
      </c>
      <c r="J31" s="112"/>
      <c r="K31" s="112"/>
      <c r="L31" s="117"/>
      <c r="M31" s="64">
        <v>3</v>
      </c>
      <c r="N31" s="64">
        <v>4</v>
      </c>
      <c r="O31" s="64">
        <v>5</v>
      </c>
      <c r="P31" s="64">
        <v>5</v>
      </c>
      <c r="Q31" s="114">
        <f t="shared" si="0"/>
        <v>229</v>
      </c>
      <c r="R31" s="115">
        <v>25</v>
      </c>
      <c r="S31" s="115">
        <f t="shared" si="1"/>
        <v>45</v>
      </c>
      <c r="T31" s="114">
        <f t="shared" si="2"/>
        <v>14</v>
      </c>
      <c r="U31" s="116">
        <f t="shared" si="3"/>
        <v>59</v>
      </c>
    </row>
    <row r="32" spans="1:21" ht="14.25" customHeight="1">
      <c r="A32" s="69">
        <v>26</v>
      </c>
      <c r="B32" s="59">
        <v>804</v>
      </c>
      <c r="C32" s="74" t="s">
        <v>54</v>
      </c>
      <c r="D32" s="86" t="s">
        <v>121</v>
      </c>
      <c r="E32" s="74" t="s">
        <v>25</v>
      </c>
      <c r="F32" s="112">
        <v>0</v>
      </c>
      <c r="G32" s="110">
        <v>79</v>
      </c>
      <c r="H32" s="110">
        <v>71</v>
      </c>
      <c r="I32" s="110">
        <v>75</v>
      </c>
      <c r="J32" s="112"/>
      <c r="K32" s="112"/>
      <c r="L32" s="113"/>
      <c r="M32" s="112">
        <v>3</v>
      </c>
      <c r="N32" s="112">
        <v>6</v>
      </c>
      <c r="O32" s="112">
        <v>3</v>
      </c>
      <c r="P32" s="112">
        <v>7</v>
      </c>
      <c r="Q32" s="114">
        <f t="shared" si="0"/>
        <v>225</v>
      </c>
      <c r="R32" s="115">
        <v>25</v>
      </c>
      <c r="S32" s="115">
        <f t="shared" si="1"/>
        <v>45</v>
      </c>
      <c r="T32" s="114">
        <f t="shared" si="2"/>
        <v>16</v>
      </c>
      <c r="U32" s="116">
        <f t="shared" si="3"/>
        <v>61</v>
      </c>
    </row>
    <row r="33" spans="1:21" ht="14.25" customHeight="1">
      <c r="A33" s="69">
        <v>27</v>
      </c>
      <c r="B33" s="59">
        <v>89</v>
      </c>
      <c r="C33" s="74" t="s">
        <v>39</v>
      </c>
      <c r="D33" s="92" t="s">
        <v>122</v>
      </c>
      <c r="E33" s="74" t="s">
        <v>20</v>
      </c>
      <c r="F33" s="110">
        <v>67</v>
      </c>
      <c r="G33" s="112">
        <v>12</v>
      </c>
      <c r="H33" s="110">
        <v>75</v>
      </c>
      <c r="I33" s="110">
        <v>76</v>
      </c>
      <c r="J33" s="112"/>
      <c r="K33" s="112"/>
      <c r="L33" s="117"/>
      <c r="M33" s="64">
        <v>5</v>
      </c>
      <c r="N33" s="64">
        <v>3</v>
      </c>
      <c r="O33" s="64">
        <v>4</v>
      </c>
      <c r="P33" s="64">
        <v>4</v>
      </c>
      <c r="Q33" s="114">
        <f t="shared" si="0"/>
        <v>218</v>
      </c>
      <c r="R33" s="115">
        <v>26</v>
      </c>
      <c r="S33" s="115">
        <f t="shared" si="1"/>
        <v>44</v>
      </c>
      <c r="T33" s="114">
        <f t="shared" si="2"/>
        <v>13</v>
      </c>
      <c r="U33" s="116">
        <f t="shared" si="3"/>
        <v>57</v>
      </c>
    </row>
    <row r="34" spans="1:21" ht="14.25" customHeight="1">
      <c r="A34" s="69">
        <v>28</v>
      </c>
      <c r="B34" s="59">
        <v>163</v>
      </c>
      <c r="C34" s="74" t="s">
        <v>52</v>
      </c>
      <c r="D34" s="94" t="s">
        <v>123</v>
      </c>
      <c r="E34" s="74" t="s">
        <v>23</v>
      </c>
      <c r="F34" s="110">
        <v>71</v>
      </c>
      <c r="G34" s="110">
        <v>74</v>
      </c>
      <c r="H34" s="110">
        <v>72</v>
      </c>
      <c r="I34" s="112">
        <v>29</v>
      </c>
      <c r="J34" s="112"/>
      <c r="K34" s="112"/>
      <c r="L34" s="117"/>
      <c r="M34" s="64">
        <v>5</v>
      </c>
      <c r="N34" s="64">
        <v>5</v>
      </c>
      <c r="O34" s="64">
        <v>5</v>
      </c>
      <c r="P34" s="64">
        <v>2</v>
      </c>
      <c r="Q34" s="114">
        <f t="shared" si="0"/>
        <v>217</v>
      </c>
      <c r="R34" s="115">
        <v>27</v>
      </c>
      <c r="S34" s="115">
        <f t="shared" si="1"/>
        <v>43</v>
      </c>
      <c r="T34" s="114">
        <f t="shared" si="2"/>
        <v>15</v>
      </c>
      <c r="U34" s="116">
        <f t="shared" si="3"/>
        <v>58</v>
      </c>
    </row>
    <row r="35" spans="1:21" ht="14.25" customHeight="1">
      <c r="A35" s="69">
        <v>29</v>
      </c>
      <c r="B35" s="59">
        <v>33</v>
      </c>
      <c r="C35" s="60" t="s">
        <v>105</v>
      </c>
      <c r="D35" s="122" t="s">
        <v>124</v>
      </c>
      <c r="E35" s="74" t="s">
        <v>21</v>
      </c>
      <c r="F35" s="110">
        <v>76</v>
      </c>
      <c r="G35" s="110">
        <v>69</v>
      </c>
      <c r="H35" s="110">
        <v>70</v>
      </c>
      <c r="I35" s="112">
        <v>42</v>
      </c>
      <c r="J35" s="112"/>
      <c r="K35" s="112"/>
      <c r="L35" s="117"/>
      <c r="M35" s="64">
        <v>3</v>
      </c>
      <c r="N35" s="64">
        <v>3</v>
      </c>
      <c r="O35" s="64">
        <v>3</v>
      </c>
      <c r="P35" s="64">
        <v>3</v>
      </c>
      <c r="Q35" s="114">
        <f t="shared" si="0"/>
        <v>215</v>
      </c>
      <c r="R35" s="115">
        <v>28</v>
      </c>
      <c r="S35" s="115">
        <f t="shared" si="1"/>
        <v>42</v>
      </c>
      <c r="T35" s="114">
        <f t="shared" si="2"/>
        <v>9</v>
      </c>
      <c r="U35" s="116">
        <f t="shared" si="3"/>
        <v>51</v>
      </c>
    </row>
    <row r="36" spans="1:21" ht="14.25" customHeight="1">
      <c r="A36" s="69">
        <v>30</v>
      </c>
      <c r="B36" s="59">
        <v>73</v>
      </c>
      <c r="C36" s="60" t="s">
        <v>51</v>
      </c>
      <c r="D36" s="92" t="s">
        <v>122</v>
      </c>
      <c r="E36" s="74" t="s">
        <v>20</v>
      </c>
      <c r="F36" s="110">
        <v>71</v>
      </c>
      <c r="G36" s="110">
        <v>73</v>
      </c>
      <c r="H36" s="110">
        <v>71</v>
      </c>
      <c r="I36" s="112">
        <v>69</v>
      </c>
      <c r="J36" s="112"/>
      <c r="K36" s="112"/>
      <c r="L36" s="117"/>
      <c r="M36" s="64">
        <v>6</v>
      </c>
      <c r="N36" s="64">
        <v>4</v>
      </c>
      <c r="O36" s="64">
        <v>4</v>
      </c>
      <c r="P36" s="64">
        <v>4</v>
      </c>
      <c r="Q36" s="114">
        <f t="shared" si="0"/>
        <v>215</v>
      </c>
      <c r="R36" s="115">
        <v>29</v>
      </c>
      <c r="S36" s="115">
        <f t="shared" si="1"/>
        <v>41</v>
      </c>
      <c r="T36" s="114">
        <f t="shared" si="2"/>
        <v>14</v>
      </c>
      <c r="U36" s="116">
        <f t="shared" si="3"/>
        <v>55</v>
      </c>
    </row>
    <row r="37" spans="1:21" ht="14.25" customHeight="1">
      <c r="A37" s="69">
        <v>31</v>
      </c>
      <c r="B37" s="59">
        <v>711</v>
      </c>
      <c r="C37" s="60" t="s">
        <v>69</v>
      </c>
      <c r="D37" s="92" t="s">
        <v>122</v>
      </c>
      <c r="E37" s="74" t="s">
        <v>23</v>
      </c>
      <c r="F37" s="110">
        <v>57</v>
      </c>
      <c r="G37" s="110">
        <v>82</v>
      </c>
      <c r="H37" s="110">
        <v>61</v>
      </c>
      <c r="I37" s="112">
        <v>0</v>
      </c>
      <c r="J37" s="112"/>
      <c r="K37" s="112"/>
      <c r="L37" s="117"/>
      <c r="M37" s="64">
        <v>3</v>
      </c>
      <c r="N37" s="64">
        <v>8</v>
      </c>
      <c r="O37" s="64">
        <v>2</v>
      </c>
      <c r="P37" s="64">
        <v>3</v>
      </c>
      <c r="Q37" s="114">
        <f t="shared" si="0"/>
        <v>200</v>
      </c>
      <c r="R37" s="115">
        <v>30</v>
      </c>
      <c r="S37" s="115">
        <f t="shared" si="1"/>
        <v>40</v>
      </c>
      <c r="T37" s="114">
        <f t="shared" si="2"/>
        <v>14</v>
      </c>
      <c r="U37" s="116">
        <f t="shared" si="3"/>
        <v>54</v>
      </c>
    </row>
    <row r="38" spans="1:21" ht="14.25" customHeight="1">
      <c r="A38" s="69">
        <v>32</v>
      </c>
      <c r="B38" s="59">
        <v>165</v>
      </c>
      <c r="C38" s="123" t="s">
        <v>53</v>
      </c>
      <c r="D38" s="94" t="s">
        <v>123</v>
      </c>
      <c r="E38" s="74" t="s">
        <v>23</v>
      </c>
      <c r="F38" s="110">
        <v>64</v>
      </c>
      <c r="G38" s="110">
        <v>65</v>
      </c>
      <c r="H38" s="112">
        <v>63</v>
      </c>
      <c r="I38" s="110">
        <v>67</v>
      </c>
      <c r="J38" s="112"/>
      <c r="K38" s="112"/>
      <c r="L38" s="113"/>
      <c r="M38" s="112">
        <v>4</v>
      </c>
      <c r="N38" s="112">
        <v>2</v>
      </c>
      <c r="O38" s="112">
        <v>3</v>
      </c>
      <c r="P38" s="112">
        <v>6</v>
      </c>
      <c r="Q38" s="114">
        <f t="shared" si="0"/>
        <v>196</v>
      </c>
      <c r="R38" s="115">
        <v>31</v>
      </c>
      <c r="S38" s="115">
        <f t="shared" si="1"/>
        <v>39</v>
      </c>
      <c r="T38" s="114">
        <f t="shared" si="2"/>
        <v>13</v>
      </c>
      <c r="U38" s="116">
        <f t="shared" si="3"/>
        <v>52</v>
      </c>
    </row>
    <row r="39" spans="1:21" ht="14.25" customHeight="1">
      <c r="A39" s="69">
        <v>33</v>
      </c>
      <c r="B39" s="68">
        <v>572</v>
      </c>
      <c r="C39" s="74" t="s">
        <v>58</v>
      </c>
      <c r="D39" s="92" t="s">
        <v>122</v>
      </c>
      <c r="E39" s="74" t="s">
        <v>24</v>
      </c>
      <c r="F39" s="110">
        <v>9</v>
      </c>
      <c r="G39" s="110">
        <v>16</v>
      </c>
      <c r="H39" s="112">
        <v>0</v>
      </c>
      <c r="I39" s="110">
        <v>72</v>
      </c>
      <c r="J39" s="112"/>
      <c r="K39" s="112"/>
      <c r="L39" s="117"/>
      <c r="M39" s="64">
        <v>2</v>
      </c>
      <c r="N39" s="64">
        <v>3</v>
      </c>
      <c r="O39" s="64">
        <v>3</v>
      </c>
      <c r="P39" s="64">
        <v>6</v>
      </c>
      <c r="Q39" s="114">
        <f t="shared" si="0"/>
        <v>97</v>
      </c>
      <c r="R39" s="115">
        <v>32</v>
      </c>
      <c r="S39" s="115">
        <f t="shared" si="1"/>
        <v>38</v>
      </c>
      <c r="T39" s="114">
        <f t="shared" si="2"/>
        <v>12</v>
      </c>
      <c r="U39" s="116">
        <f t="shared" si="3"/>
        <v>50</v>
      </c>
    </row>
    <row r="41" spans="3:4" ht="14.25" customHeight="1">
      <c r="C41" s="1" t="s">
        <v>170</v>
      </c>
      <c r="D41" s="1">
        <v>530</v>
      </c>
    </row>
    <row r="42" spans="3:256" ht="14.25" customHeight="1">
      <c r="C42" s="1" t="s">
        <v>134</v>
      </c>
      <c r="D42" s="1">
        <v>556</v>
      </c>
      <c r="IN42"/>
      <c r="IO42"/>
      <c r="IP42"/>
      <c r="IQ42"/>
      <c r="IR42"/>
      <c r="IS42"/>
      <c r="IT42"/>
      <c r="IU42"/>
      <c r="IV42"/>
    </row>
    <row r="43" spans="3:256" ht="12.75" customHeight="1">
      <c r="C43" s="1" t="s">
        <v>135</v>
      </c>
      <c r="D43" s="1">
        <v>33</v>
      </c>
      <c r="IN43"/>
      <c r="IO43"/>
      <c r="IP43"/>
      <c r="IQ43"/>
      <c r="IR43"/>
      <c r="IS43"/>
      <c r="IT43"/>
      <c r="IU43"/>
      <c r="IV43"/>
    </row>
    <row r="44" spans="3:256" ht="12.75" customHeight="1">
      <c r="C44" s="1" t="s">
        <v>137</v>
      </c>
      <c r="D44" s="1">
        <v>556</v>
      </c>
      <c r="IN44"/>
      <c r="IO44"/>
      <c r="IP44"/>
      <c r="IQ44"/>
      <c r="IR44"/>
      <c r="IS44"/>
      <c r="IT44"/>
      <c r="IU44"/>
      <c r="IV44"/>
    </row>
    <row r="45" spans="3:256" ht="12.75" customHeight="1">
      <c r="C45" s="1" t="s">
        <v>138</v>
      </c>
      <c r="D45" s="1">
        <v>220</v>
      </c>
      <c r="IN45"/>
      <c r="IO45"/>
      <c r="IP45"/>
      <c r="IQ45"/>
      <c r="IR45"/>
      <c r="IS45"/>
      <c r="IT45"/>
      <c r="IU45"/>
      <c r="IV45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55" zoomScaleNormal="55" zoomScalePageLayoutView="0" workbookViewId="0" topLeftCell="B1">
      <selection activeCell="A31" sqref="A31"/>
    </sheetView>
  </sheetViews>
  <sheetFormatPr defaultColWidth="11.57421875" defaultRowHeight="12.75" customHeight="1"/>
  <cols>
    <col min="1" max="2" width="5.8515625" style="1" customWidth="1"/>
    <col min="3" max="3" width="18.8515625" style="1" customWidth="1"/>
    <col min="4" max="4" width="10.57421875" style="1" customWidth="1"/>
    <col min="5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140625" style="1" customWidth="1"/>
    <col min="10" max="10" width="9.7109375" style="1" customWidth="1"/>
    <col min="11" max="11" width="9.140625" style="1" customWidth="1"/>
    <col min="12" max="12" width="3.57421875" style="1" customWidth="1"/>
    <col min="13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2.710937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3:18" ht="14.2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4.25" customHeight="1">
      <c r="A2" s="97" t="s">
        <v>7</v>
      </c>
      <c r="C2" s="96"/>
      <c r="D2" s="96"/>
      <c r="E2" s="96"/>
      <c r="F2" s="98" t="s">
        <v>151</v>
      </c>
      <c r="G2" s="99"/>
      <c r="H2" s="99"/>
      <c r="I2" s="99"/>
      <c r="K2" s="96"/>
      <c r="L2" s="96"/>
      <c r="M2" s="96" t="s">
        <v>152</v>
      </c>
      <c r="N2" s="96"/>
      <c r="O2" s="96"/>
      <c r="P2" s="96"/>
      <c r="Q2" s="96"/>
      <c r="R2" s="96"/>
    </row>
    <row r="3" spans="1:9" ht="14.25" customHeight="1">
      <c r="A3" s="97" t="s">
        <v>17</v>
      </c>
      <c r="B3" s="100"/>
      <c r="F3" s="101" t="s">
        <v>154</v>
      </c>
      <c r="G3" s="102"/>
      <c r="H3" s="102"/>
      <c r="I3" s="102"/>
    </row>
    <row r="4" ht="14.25" customHeight="1">
      <c r="A4" s="97" t="s">
        <v>27</v>
      </c>
    </row>
    <row r="5" spans="1:21" ht="14.25" customHeight="1">
      <c r="A5" s="97"/>
      <c r="B5" s="103" t="s">
        <v>155</v>
      </c>
      <c r="C5" s="103" t="s">
        <v>156</v>
      </c>
      <c r="D5" s="103" t="s">
        <v>157</v>
      </c>
      <c r="E5" s="103" t="s">
        <v>158</v>
      </c>
      <c r="F5" s="104" t="s">
        <v>159</v>
      </c>
      <c r="G5" s="103" t="s">
        <v>160</v>
      </c>
      <c r="H5" s="103" t="s">
        <v>161</v>
      </c>
      <c r="I5" s="103" t="s">
        <v>162</v>
      </c>
      <c r="J5" s="103" t="s">
        <v>163</v>
      </c>
      <c r="K5" s="103" t="s">
        <v>164</v>
      </c>
      <c r="L5" s="105"/>
      <c r="M5" s="104" t="s">
        <v>159</v>
      </c>
      <c r="N5" s="103" t="s">
        <v>160</v>
      </c>
      <c r="O5" s="103" t="s">
        <v>161</v>
      </c>
      <c r="P5" s="103" t="s">
        <v>162</v>
      </c>
      <c r="Q5" s="103" t="s">
        <v>165</v>
      </c>
      <c r="R5" s="103" t="s">
        <v>164</v>
      </c>
      <c r="S5" s="103" t="s">
        <v>164</v>
      </c>
      <c r="T5" s="103" t="s">
        <v>165</v>
      </c>
      <c r="U5" s="103" t="s">
        <v>125</v>
      </c>
    </row>
    <row r="6" spans="1:21" ht="14.25" customHeight="1">
      <c r="A6" s="97"/>
      <c r="B6" s="106" t="s">
        <v>166</v>
      </c>
      <c r="C6" s="106" t="s">
        <v>167</v>
      </c>
      <c r="D6" s="106"/>
      <c r="E6" s="106"/>
      <c r="F6" s="107" t="s">
        <v>168</v>
      </c>
      <c r="G6" s="106" t="s">
        <v>168</v>
      </c>
      <c r="H6" s="106" t="s">
        <v>168</v>
      </c>
      <c r="I6" s="106" t="s">
        <v>168</v>
      </c>
      <c r="J6" s="106" t="s">
        <v>168</v>
      </c>
      <c r="K6" s="106" t="s">
        <v>168</v>
      </c>
      <c r="L6" s="108"/>
      <c r="M6" s="109" t="s">
        <v>28</v>
      </c>
      <c r="N6" s="109" t="s">
        <v>28</v>
      </c>
      <c r="O6" s="109" t="s">
        <v>28</v>
      </c>
      <c r="P6" s="109" t="s">
        <v>28</v>
      </c>
      <c r="Q6" s="106" t="s">
        <v>168</v>
      </c>
      <c r="R6" s="106" t="s">
        <v>169</v>
      </c>
      <c r="S6" s="106" t="s">
        <v>28</v>
      </c>
      <c r="T6" s="106" t="s">
        <v>28</v>
      </c>
      <c r="U6" s="106" t="s">
        <v>28</v>
      </c>
    </row>
    <row r="7" spans="1:21" ht="14.25" customHeight="1">
      <c r="A7" s="69">
        <v>1</v>
      </c>
      <c r="B7" s="59">
        <v>413</v>
      </c>
      <c r="C7" s="74" t="s">
        <v>140</v>
      </c>
      <c r="D7" s="86" t="s">
        <v>121</v>
      </c>
      <c r="E7" s="74" t="s">
        <v>24</v>
      </c>
      <c r="F7" s="110">
        <v>87</v>
      </c>
      <c r="G7" s="110">
        <v>85</v>
      </c>
      <c r="H7" s="119">
        <v>88</v>
      </c>
      <c r="I7" s="112">
        <v>81</v>
      </c>
      <c r="J7" s="112"/>
      <c r="K7" s="112">
        <v>88</v>
      </c>
      <c r="L7" s="117"/>
      <c r="M7" s="64">
        <v>10</v>
      </c>
      <c r="N7" s="64">
        <v>10</v>
      </c>
      <c r="O7" s="64">
        <v>10</v>
      </c>
      <c r="P7" s="64">
        <v>9</v>
      </c>
      <c r="Q7" s="114">
        <f aca="true" t="shared" si="0" ref="Q7:Q24">+SUM(LARGE(F7:I7,1)+LARGE(F7:I7,2)+LARGE(F7:I7,3))</f>
        <v>260</v>
      </c>
      <c r="R7" s="115">
        <v>1</v>
      </c>
      <c r="S7" s="115">
        <f aca="true" t="shared" si="1" ref="S7:S24">70-R7</f>
        <v>69</v>
      </c>
      <c r="T7" s="114">
        <f aca="true" t="shared" si="2" ref="T7:T24">SUM(IF(COUNT(M7:P7)&gt;0,LARGE(M7:P7,1),0),IF(COUNT(M7:P7)&gt;1,LARGE(M7:P7,2),0),IF(COUNT(M7:P7)&gt;2,LARGE(M7:P7,3),0))</f>
        <v>30</v>
      </c>
      <c r="U7" s="120">
        <f>T7+S7+1</f>
        <v>100</v>
      </c>
    </row>
    <row r="8" spans="1:21" ht="14.25" customHeight="1">
      <c r="A8" s="69">
        <v>3</v>
      </c>
      <c r="B8" s="59">
        <v>904</v>
      </c>
      <c r="C8" s="74" t="s">
        <v>32</v>
      </c>
      <c r="D8" s="85" t="s">
        <v>117</v>
      </c>
      <c r="E8" s="74" t="s">
        <v>24</v>
      </c>
      <c r="F8" s="110">
        <v>81</v>
      </c>
      <c r="G8" s="110">
        <v>81</v>
      </c>
      <c r="H8" s="110">
        <v>83</v>
      </c>
      <c r="I8" s="112">
        <v>80</v>
      </c>
      <c r="J8" s="112"/>
      <c r="K8" s="112">
        <v>86</v>
      </c>
      <c r="L8" s="117"/>
      <c r="M8" s="64">
        <v>9</v>
      </c>
      <c r="N8" s="64">
        <v>9</v>
      </c>
      <c r="O8" s="64">
        <v>8</v>
      </c>
      <c r="P8" s="64">
        <v>10</v>
      </c>
      <c r="Q8" s="114">
        <f t="shared" si="0"/>
        <v>245</v>
      </c>
      <c r="R8" s="115">
        <v>2</v>
      </c>
      <c r="S8" s="115">
        <f t="shared" si="1"/>
        <v>68</v>
      </c>
      <c r="T8" s="114">
        <f t="shared" si="2"/>
        <v>28</v>
      </c>
      <c r="U8" s="116">
        <f aca="true" t="shared" si="3" ref="U8:U24">T8+S8</f>
        <v>96</v>
      </c>
    </row>
    <row r="9" spans="1:21" ht="13.5" customHeight="1">
      <c r="A9" s="69">
        <v>2</v>
      </c>
      <c r="B9" s="59">
        <v>530</v>
      </c>
      <c r="C9" s="74" t="s">
        <v>36</v>
      </c>
      <c r="D9" s="89" t="s">
        <v>116</v>
      </c>
      <c r="E9" s="74" t="s">
        <v>23</v>
      </c>
      <c r="F9" s="110">
        <v>81</v>
      </c>
      <c r="G9" s="112">
        <v>75</v>
      </c>
      <c r="H9" s="110">
        <v>82</v>
      </c>
      <c r="I9" s="110">
        <v>79</v>
      </c>
      <c r="J9" s="112"/>
      <c r="K9" s="112">
        <v>86</v>
      </c>
      <c r="L9" s="117"/>
      <c r="M9" s="64">
        <v>7</v>
      </c>
      <c r="N9" s="64">
        <v>6</v>
      </c>
      <c r="O9" s="64">
        <v>8</v>
      </c>
      <c r="P9" s="64">
        <v>8</v>
      </c>
      <c r="Q9" s="114">
        <f t="shared" si="0"/>
        <v>242</v>
      </c>
      <c r="R9" s="115">
        <v>3</v>
      </c>
      <c r="S9" s="115">
        <f t="shared" si="1"/>
        <v>67</v>
      </c>
      <c r="T9" s="114">
        <f t="shared" si="2"/>
        <v>23</v>
      </c>
      <c r="U9" s="116">
        <f t="shared" si="3"/>
        <v>90</v>
      </c>
    </row>
    <row r="10" spans="1:21" ht="13.5" customHeight="1">
      <c r="A10" s="69">
        <v>4</v>
      </c>
      <c r="B10" s="59">
        <v>40</v>
      </c>
      <c r="C10" s="74" t="s">
        <v>31</v>
      </c>
      <c r="D10" s="86" t="s">
        <v>121</v>
      </c>
      <c r="E10" s="74" t="s">
        <v>20</v>
      </c>
      <c r="F10" s="110">
        <v>85</v>
      </c>
      <c r="G10" s="112">
        <v>79</v>
      </c>
      <c r="H10" s="110">
        <v>83</v>
      </c>
      <c r="I10" s="110">
        <v>81</v>
      </c>
      <c r="J10" s="112"/>
      <c r="K10" s="112">
        <v>85</v>
      </c>
      <c r="L10" s="117"/>
      <c r="M10" s="64">
        <v>9</v>
      </c>
      <c r="N10" s="64">
        <v>9</v>
      </c>
      <c r="O10" s="64">
        <v>10</v>
      </c>
      <c r="P10" s="64">
        <v>10</v>
      </c>
      <c r="Q10" s="114">
        <f t="shared" si="0"/>
        <v>249</v>
      </c>
      <c r="R10" s="115">
        <v>4</v>
      </c>
      <c r="S10" s="115">
        <f t="shared" si="1"/>
        <v>66</v>
      </c>
      <c r="T10" s="114">
        <f t="shared" si="2"/>
        <v>29</v>
      </c>
      <c r="U10" s="116">
        <f t="shared" si="3"/>
        <v>95</v>
      </c>
    </row>
    <row r="11" spans="1:21" ht="13.5" customHeight="1">
      <c r="A11" s="69">
        <v>5</v>
      </c>
      <c r="B11" s="59">
        <v>531</v>
      </c>
      <c r="C11" s="74" t="s">
        <v>143</v>
      </c>
      <c r="D11" s="86" t="s">
        <v>121</v>
      </c>
      <c r="E11" s="74" t="s">
        <v>23</v>
      </c>
      <c r="F11" s="110">
        <v>84</v>
      </c>
      <c r="G11" s="110">
        <v>81</v>
      </c>
      <c r="H11" s="110">
        <v>84</v>
      </c>
      <c r="I11" s="112">
        <v>79</v>
      </c>
      <c r="J11" s="112"/>
      <c r="K11" s="112">
        <v>83</v>
      </c>
      <c r="L11" s="117"/>
      <c r="M11" s="64">
        <v>8</v>
      </c>
      <c r="N11" s="64">
        <v>10</v>
      </c>
      <c r="O11" s="64">
        <v>9</v>
      </c>
      <c r="P11" s="64">
        <v>7</v>
      </c>
      <c r="Q11" s="114">
        <f t="shared" si="0"/>
        <v>249</v>
      </c>
      <c r="R11" s="115">
        <v>5</v>
      </c>
      <c r="S11" s="115">
        <f t="shared" si="1"/>
        <v>65</v>
      </c>
      <c r="T11" s="114">
        <f t="shared" si="2"/>
        <v>27</v>
      </c>
      <c r="U11" s="116">
        <f t="shared" si="3"/>
        <v>92</v>
      </c>
    </row>
    <row r="12" spans="1:21" ht="13.5" customHeight="1">
      <c r="A12" s="69">
        <v>6</v>
      </c>
      <c r="B12" s="59">
        <v>546</v>
      </c>
      <c r="C12" s="74" t="s">
        <v>34</v>
      </c>
      <c r="D12" s="86" t="s">
        <v>121</v>
      </c>
      <c r="E12" s="74" t="s">
        <v>21</v>
      </c>
      <c r="F12" s="110">
        <v>78</v>
      </c>
      <c r="G12" s="112">
        <v>78</v>
      </c>
      <c r="H12" s="110">
        <v>81</v>
      </c>
      <c r="I12" s="110">
        <v>79</v>
      </c>
      <c r="J12" s="112"/>
      <c r="K12" s="112">
        <v>82</v>
      </c>
      <c r="L12" s="117"/>
      <c r="M12" s="64">
        <v>5</v>
      </c>
      <c r="N12" s="64">
        <v>8</v>
      </c>
      <c r="O12" s="64">
        <v>7</v>
      </c>
      <c r="P12" s="64">
        <v>9</v>
      </c>
      <c r="Q12" s="114">
        <f t="shared" si="0"/>
        <v>238</v>
      </c>
      <c r="R12" s="115">
        <v>6</v>
      </c>
      <c r="S12" s="115">
        <f t="shared" si="1"/>
        <v>64</v>
      </c>
      <c r="T12" s="114">
        <f t="shared" si="2"/>
        <v>24</v>
      </c>
      <c r="U12" s="116">
        <f t="shared" si="3"/>
        <v>88</v>
      </c>
    </row>
    <row r="13" spans="1:21" ht="13.5" customHeight="1">
      <c r="A13" s="69">
        <v>7</v>
      </c>
      <c r="B13" s="68">
        <v>259</v>
      </c>
      <c r="C13" s="74" t="s">
        <v>40</v>
      </c>
      <c r="D13" s="92" t="s">
        <v>122</v>
      </c>
      <c r="E13" s="74" t="s">
        <v>24</v>
      </c>
      <c r="F13" s="110">
        <v>82</v>
      </c>
      <c r="G13" s="112">
        <v>76</v>
      </c>
      <c r="H13" s="110">
        <v>83</v>
      </c>
      <c r="I13" s="110">
        <v>79</v>
      </c>
      <c r="J13" s="112"/>
      <c r="K13" s="112">
        <v>80</v>
      </c>
      <c r="L13" s="117"/>
      <c r="M13" s="64">
        <v>10</v>
      </c>
      <c r="N13" s="64">
        <v>6</v>
      </c>
      <c r="O13" s="64">
        <v>9</v>
      </c>
      <c r="P13" s="64">
        <v>8</v>
      </c>
      <c r="Q13" s="114">
        <f t="shared" si="0"/>
        <v>244</v>
      </c>
      <c r="R13" s="115">
        <v>7</v>
      </c>
      <c r="S13" s="115">
        <f t="shared" si="1"/>
        <v>63</v>
      </c>
      <c r="T13" s="114">
        <f t="shared" si="2"/>
        <v>27</v>
      </c>
      <c r="U13" s="116">
        <f t="shared" si="3"/>
        <v>90</v>
      </c>
    </row>
    <row r="14" spans="1:21" ht="13.5" customHeight="1">
      <c r="A14" s="69">
        <v>8</v>
      </c>
      <c r="B14" s="59">
        <v>288</v>
      </c>
      <c r="C14" s="74" t="s">
        <v>150</v>
      </c>
      <c r="D14" s="86" t="s">
        <v>121</v>
      </c>
      <c r="E14" s="74" t="s">
        <v>23</v>
      </c>
      <c r="F14" s="110">
        <v>77</v>
      </c>
      <c r="G14" s="112">
        <v>74</v>
      </c>
      <c r="H14" s="110">
        <v>75</v>
      </c>
      <c r="I14" s="110">
        <v>78</v>
      </c>
      <c r="J14" s="112">
        <v>78</v>
      </c>
      <c r="K14" s="112">
        <v>70</v>
      </c>
      <c r="L14" s="117"/>
      <c r="M14" s="64">
        <v>7</v>
      </c>
      <c r="N14" s="64">
        <v>5</v>
      </c>
      <c r="O14" s="64">
        <v>4</v>
      </c>
      <c r="P14" s="64">
        <v>7</v>
      </c>
      <c r="Q14" s="114">
        <f t="shared" si="0"/>
        <v>230</v>
      </c>
      <c r="R14" s="115">
        <v>8</v>
      </c>
      <c r="S14" s="115">
        <f t="shared" si="1"/>
        <v>62</v>
      </c>
      <c r="T14" s="114">
        <f t="shared" si="2"/>
        <v>19</v>
      </c>
      <c r="U14" s="116">
        <f t="shared" si="3"/>
        <v>81</v>
      </c>
    </row>
    <row r="15" spans="1:21" ht="13.5" customHeight="1">
      <c r="A15" s="69">
        <v>9</v>
      </c>
      <c r="B15" s="68">
        <v>156</v>
      </c>
      <c r="C15" s="74" t="s">
        <v>45</v>
      </c>
      <c r="D15" s="92" t="s">
        <v>122</v>
      </c>
      <c r="E15" s="74" t="s">
        <v>23</v>
      </c>
      <c r="F15" s="110">
        <v>74</v>
      </c>
      <c r="G15" s="110">
        <v>76</v>
      </c>
      <c r="H15" s="112">
        <v>15</v>
      </c>
      <c r="I15" s="110">
        <v>73</v>
      </c>
      <c r="J15" s="112">
        <v>78</v>
      </c>
      <c r="K15" s="112"/>
      <c r="L15" s="117"/>
      <c r="M15" s="64">
        <v>4</v>
      </c>
      <c r="N15" s="64">
        <v>7</v>
      </c>
      <c r="O15" s="64">
        <v>3</v>
      </c>
      <c r="P15" s="64">
        <v>6</v>
      </c>
      <c r="Q15" s="114">
        <f t="shared" si="0"/>
        <v>223</v>
      </c>
      <c r="R15" s="115">
        <v>9</v>
      </c>
      <c r="S15" s="115">
        <f t="shared" si="1"/>
        <v>61</v>
      </c>
      <c r="T15" s="114">
        <f t="shared" si="2"/>
        <v>17</v>
      </c>
      <c r="U15" s="116">
        <f t="shared" si="3"/>
        <v>78</v>
      </c>
    </row>
    <row r="16" spans="1:21" ht="13.5" customHeight="1">
      <c r="A16" s="69">
        <v>10</v>
      </c>
      <c r="B16" s="59">
        <v>219</v>
      </c>
      <c r="C16" s="74" t="s">
        <v>38</v>
      </c>
      <c r="D16" s="92" t="s">
        <v>122</v>
      </c>
      <c r="E16" s="74" t="s">
        <v>21</v>
      </c>
      <c r="F16" s="110">
        <v>80</v>
      </c>
      <c r="G16" s="110">
        <v>76</v>
      </c>
      <c r="H16" s="110">
        <v>81</v>
      </c>
      <c r="I16" s="112">
        <v>72</v>
      </c>
      <c r="J16" s="112">
        <v>78</v>
      </c>
      <c r="K16" s="112"/>
      <c r="L16" s="117"/>
      <c r="M16" s="64">
        <v>8</v>
      </c>
      <c r="N16" s="64">
        <v>5</v>
      </c>
      <c r="O16" s="64">
        <v>7</v>
      </c>
      <c r="P16" s="64">
        <v>5</v>
      </c>
      <c r="Q16" s="114">
        <f t="shared" si="0"/>
        <v>237</v>
      </c>
      <c r="R16" s="115">
        <v>10</v>
      </c>
      <c r="S16" s="115">
        <f t="shared" si="1"/>
        <v>60</v>
      </c>
      <c r="T16" s="114">
        <f t="shared" si="2"/>
        <v>20</v>
      </c>
      <c r="U16" s="116">
        <f t="shared" si="3"/>
        <v>80</v>
      </c>
    </row>
    <row r="17" spans="1:21" ht="13.5" customHeight="1">
      <c r="A17" s="69">
        <v>11</v>
      </c>
      <c r="B17" s="59">
        <v>91</v>
      </c>
      <c r="C17" s="74" t="s">
        <v>41</v>
      </c>
      <c r="D17" s="92" t="s">
        <v>122</v>
      </c>
      <c r="E17" s="74" t="s">
        <v>23</v>
      </c>
      <c r="F17" s="110">
        <v>75</v>
      </c>
      <c r="G17" s="110">
        <v>79</v>
      </c>
      <c r="H17" s="110">
        <v>78</v>
      </c>
      <c r="I17" s="112">
        <v>74</v>
      </c>
      <c r="J17" s="112">
        <v>77</v>
      </c>
      <c r="K17" s="112"/>
      <c r="L17" s="117"/>
      <c r="M17" s="64">
        <v>5</v>
      </c>
      <c r="N17" s="64">
        <v>8</v>
      </c>
      <c r="O17" s="64">
        <v>6</v>
      </c>
      <c r="P17" s="64">
        <v>6</v>
      </c>
      <c r="Q17" s="114">
        <f t="shared" si="0"/>
        <v>232</v>
      </c>
      <c r="R17" s="115">
        <v>11</v>
      </c>
      <c r="S17" s="115">
        <f t="shared" si="1"/>
        <v>59</v>
      </c>
      <c r="T17" s="114">
        <f t="shared" si="2"/>
        <v>20</v>
      </c>
      <c r="U17" s="116">
        <f t="shared" si="3"/>
        <v>79</v>
      </c>
    </row>
    <row r="18" spans="1:21" ht="13.5" customHeight="1">
      <c r="A18" s="69">
        <v>12</v>
      </c>
      <c r="B18" s="59">
        <v>333</v>
      </c>
      <c r="C18" s="74" t="s">
        <v>172</v>
      </c>
      <c r="D18" s="92" t="s">
        <v>122</v>
      </c>
      <c r="E18" s="74" t="s">
        <v>21</v>
      </c>
      <c r="F18" s="110">
        <v>76</v>
      </c>
      <c r="G18" s="110">
        <v>76</v>
      </c>
      <c r="H18" s="110">
        <v>76</v>
      </c>
      <c r="I18" s="112">
        <v>63</v>
      </c>
      <c r="J18" s="112">
        <v>77</v>
      </c>
      <c r="K18" s="112"/>
      <c r="L18" s="117"/>
      <c r="M18" s="64">
        <v>6</v>
      </c>
      <c r="N18" s="64">
        <v>7</v>
      </c>
      <c r="O18" s="64">
        <v>5</v>
      </c>
      <c r="P18" s="64">
        <v>2</v>
      </c>
      <c r="Q18" s="114">
        <f t="shared" si="0"/>
        <v>228</v>
      </c>
      <c r="R18" s="115">
        <v>12</v>
      </c>
      <c r="S18" s="115">
        <f t="shared" si="1"/>
        <v>58</v>
      </c>
      <c r="T18" s="114">
        <f t="shared" si="2"/>
        <v>18</v>
      </c>
      <c r="U18" s="116">
        <f t="shared" si="3"/>
        <v>76</v>
      </c>
    </row>
    <row r="19" spans="1:21" ht="14.25" customHeight="1">
      <c r="A19" s="69">
        <v>13</v>
      </c>
      <c r="B19" s="59">
        <v>13</v>
      </c>
      <c r="C19" s="74" t="s">
        <v>46</v>
      </c>
      <c r="D19" s="92" t="s">
        <v>122</v>
      </c>
      <c r="E19" s="74" t="s">
        <v>20</v>
      </c>
      <c r="F19" s="110">
        <v>72</v>
      </c>
      <c r="G19" s="110">
        <v>73</v>
      </c>
      <c r="H19" s="110">
        <v>76</v>
      </c>
      <c r="I19" s="112">
        <v>69</v>
      </c>
      <c r="J19" s="112">
        <v>72</v>
      </c>
      <c r="K19" s="112"/>
      <c r="L19" s="113"/>
      <c r="M19" s="112">
        <v>4</v>
      </c>
      <c r="N19" s="112">
        <v>4</v>
      </c>
      <c r="O19" s="112">
        <v>5</v>
      </c>
      <c r="P19" s="112">
        <v>4</v>
      </c>
      <c r="Q19" s="114">
        <f t="shared" si="0"/>
        <v>221</v>
      </c>
      <c r="R19" s="115">
        <v>13</v>
      </c>
      <c r="S19" s="115">
        <f t="shared" si="1"/>
        <v>57</v>
      </c>
      <c r="T19" s="114">
        <f t="shared" si="2"/>
        <v>13</v>
      </c>
      <c r="U19" s="116">
        <f t="shared" si="3"/>
        <v>70</v>
      </c>
    </row>
    <row r="20" spans="1:21" ht="14.25" customHeight="1">
      <c r="A20" s="69">
        <v>14</v>
      </c>
      <c r="B20" s="59">
        <v>73</v>
      </c>
      <c r="C20" s="74" t="s">
        <v>51</v>
      </c>
      <c r="D20" s="92" t="s">
        <v>122</v>
      </c>
      <c r="E20" s="74" t="s">
        <v>20</v>
      </c>
      <c r="F20" s="110">
        <v>69</v>
      </c>
      <c r="G20" s="112">
        <v>64</v>
      </c>
      <c r="H20" s="110">
        <v>69</v>
      </c>
      <c r="I20" s="110">
        <v>66</v>
      </c>
      <c r="J20" s="112">
        <v>71</v>
      </c>
      <c r="K20" s="112"/>
      <c r="L20" s="117"/>
      <c r="M20" s="64">
        <v>3</v>
      </c>
      <c r="N20" s="64">
        <v>3</v>
      </c>
      <c r="O20" s="64">
        <v>2</v>
      </c>
      <c r="P20" s="64">
        <v>3</v>
      </c>
      <c r="Q20" s="114">
        <f t="shared" si="0"/>
        <v>204</v>
      </c>
      <c r="R20" s="115">
        <v>14</v>
      </c>
      <c r="S20" s="115">
        <f t="shared" si="1"/>
        <v>56</v>
      </c>
      <c r="T20" s="114">
        <f t="shared" si="2"/>
        <v>9</v>
      </c>
      <c r="U20" s="116">
        <f t="shared" si="3"/>
        <v>65</v>
      </c>
    </row>
    <row r="21" spans="1:21" ht="13.5" customHeight="1">
      <c r="A21" s="69">
        <v>15</v>
      </c>
      <c r="B21" s="59">
        <v>556</v>
      </c>
      <c r="C21" s="74" t="s">
        <v>173</v>
      </c>
      <c r="D21" s="94" t="s">
        <v>123</v>
      </c>
      <c r="E21" s="74" t="s">
        <v>21</v>
      </c>
      <c r="F21" s="110">
        <v>79</v>
      </c>
      <c r="G21" s="110">
        <v>72</v>
      </c>
      <c r="H21" s="110">
        <v>72</v>
      </c>
      <c r="I21" s="112">
        <v>55</v>
      </c>
      <c r="J21" s="112">
        <v>11</v>
      </c>
      <c r="K21" s="112"/>
      <c r="L21" s="117"/>
      <c r="M21" s="64">
        <v>6</v>
      </c>
      <c r="N21" s="64">
        <v>4</v>
      </c>
      <c r="O21" s="64">
        <v>3</v>
      </c>
      <c r="P21" s="64">
        <v>3</v>
      </c>
      <c r="Q21" s="114">
        <f t="shared" si="0"/>
        <v>223</v>
      </c>
      <c r="R21" s="115">
        <v>15</v>
      </c>
      <c r="S21" s="115">
        <f t="shared" si="1"/>
        <v>55</v>
      </c>
      <c r="T21" s="114">
        <f t="shared" si="2"/>
        <v>13</v>
      </c>
      <c r="U21" s="116">
        <f t="shared" si="3"/>
        <v>68</v>
      </c>
    </row>
    <row r="22" spans="1:21" ht="13.5" customHeight="1">
      <c r="A22" s="69">
        <v>16</v>
      </c>
      <c r="B22" s="59">
        <v>89</v>
      </c>
      <c r="C22" s="74" t="s">
        <v>39</v>
      </c>
      <c r="D22" s="92" t="s">
        <v>122</v>
      </c>
      <c r="E22" s="74" t="s">
        <v>20</v>
      </c>
      <c r="F22" s="112">
        <v>21</v>
      </c>
      <c r="G22" s="110">
        <v>44</v>
      </c>
      <c r="H22" s="110">
        <v>77</v>
      </c>
      <c r="I22" s="110">
        <v>66</v>
      </c>
      <c r="J22" s="112"/>
      <c r="K22" s="112"/>
      <c r="L22" s="117"/>
      <c r="M22" s="64">
        <v>2</v>
      </c>
      <c r="N22" s="64">
        <v>2</v>
      </c>
      <c r="O22" s="64">
        <v>6</v>
      </c>
      <c r="P22" s="64">
        <v>5</v>
      </c>
      <c r="Q22" s="114">
        <f t="shared" si="0"/>
        <v>187</v>
      </c>
      <c r="R22" s="115">
        <v>16</v>
      </c>
      <c r="S22" s="115">
        <f t="shared" si="1"/>
        <v>54</v>
      </c>
      <c r="T22" s="114">
        <f t="shared" si="2"/>
        <v>13</v>
      </c>
      <c r="U22" s="116">
        <f t="shared" si="3"/>
        <v>67</v>
      </c>
    </row>
    <row r="23" spans="1:21" ht="13.5" customHeight="1">
      <c r="A23" s="69">
        <v>17</v>
      </c>
      <c r="B23" s="68">
        <v>165</v>
      </c>
      <c r="C23" s="74" t="s">
        <v>53</v>
      </c>
      <c r="D23" s="94" t="s">
        <v>123</v>
      </c>
      <c r="E23" s="74" t="s">
        <v>23</v>
      </c>
      <c r="F23" s="112">
        <v>3</v>
      </c>
      <c r="G23" s="110">
        <v>60</v>
      </c>
      <c r="H23" s="110">
        <v>48</v>
      </c>
      <c r="I23" s="110">
        <v>54</v>
      </c>
      <c r="J23" s="112"/>
      <c r="K23" s="112"/>
      <c r="L23" s="117"/>
      <c r="M23" s="64">
        <v>2</v>
      </c>
      <c r="N23" s="64">
        <v>2</v>
      </c>
      <c r="O23" s="64">
        <v>4</v>
      </c>
      <c r="P23" s="64">
        <v>2</v>
      </c>
      <c r="Q23" s="114">
        <f t="shared" si="0"/>
        <v>162</v>
      </c>
      <c r="R23" s="115">
        <v>17</v>
      </c>
      <c r="S23" s="115">
        <f t="shared" si="1"/>
        <v>53</v>
      </c>
      <c r="T23" s="114">
        <f t="shared" si="2"/>
        <v>8</v>
      </c>
      <c r="U23" s="116">
        <f t="shared" si="3"/>
        <v>61</v>
      </c>
    </row>
    <row r="24" spans="1:21" ht="13.5" customHeight="1">
      <c r="A24" s="69">
        <v>18</v>
      </c>
      <c r="B24" s="68">
        <v>163</v>
      </c>
      <c r="C24" s="74" t="s">
        <v>52</v>
      </c>
      <c r="D24" s="94" t="s">
        <v>123</v>
      </c>
      <c r="E24" s="74" t="s">
        <v>23</v>
      </c>
      <c r="F24" s="110">
        <v>3</v>
      </c>
      <c r="G24" s="110">
        <v>67</v>
      </c>
      <c r="H24" s="112">
        <v>0</v>
      </c>
      <c r="I24" s="110">
        <v>60</v>
      </c>
      <c r="J24" s="112"/>
      <c r="K24" s="112"/>
      <c r="L24" s="117"/>
      <c r="M24" s="64">
        <v>3</v>
      </c>
      <c r="N24" s="64">
        <v>3</v>
      </c>
      <c r="O24" s="64">
        <v>2</v>
      </c>
      <c r="P24" s="64">
        <v>4</v>
      </c>
      <c r="Q24" s="114">
        <f t="shared" si="0"/>
        <v>130</v>
      </c>
      <c r="R24" s="115">
        <v>18</v>
      </c>
      <c r="S24" s="115">
        <f t="shared" si="1"/>
        <v>52</v>
      </c>
      <c r="T24" s="114">
        <f t="shared" si="2"/>
        <v>10</v>
      </c>
      <c r="U24" s="116">
        <f t="shared" si="3"/>
        <v>62</v>
      </c>
    </row>
    <row r="25" ht="13.5" customHeight="1"/>
    <row r="26" spans="3:4" ht="13.5" customHeight="1">
      <c r="C26" s="1" t="s">
        <v>170</v>
      </c>
      <c r="D26" s="1">
        <v>165</v>
      </c>
    </row>
    <row r="27" spans="3:4" ht="12.75" customHeight="1">
      <c r="C27" s="1" t="s">
        <v>134</v>
      </c>
      <c r="D27" s="1">
        <v>531</v>
      </c>
    </row>
    <row r="28" spans="3:4" ht="12.75" customHeight="1">
      <c r="C28" s="1" t="s">
        <v>135</v>
      </c>
      <c r="D28" s="124" t="s">
        <v>136</v>
      </c>
    </row>
    <row r="29" spans="3:4" ht="12.75" customHeight="1">
      <c r="C29" s="1" t="s">
        <v>137</v>
      </c>
      <c r="D29" s="1">
        <v>556</v>
      </c>
    </row>
    <row r="30" spans="3:4" ht="12.75" customHeight="1">
      <c r="C30" s="1" t="s">
        <v>138</v>
      </c>
      <c r="D30" s="1">
        <v>259</v>
      </c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55" zoomScaleNormal="55" zoomScalePageLayoutView="0" workbookViewId="0" topLeftCell="A1">
      <selection activeCell="A45" sqref="A45"/>
    </sheetView>
  </sheetViews>
  <sheetFormatPr defaultColWidth="11.57421875" defaultRowHeight="12.75" customHeight="1"/>
  <cols>
    <col min="1" max="2" width="5.8515625" style="1" customWidth="1"/>
    <col min="3" max="3" width="18.8515625" style="1" customWidth="1"/>
    <col min="4" max="4" width="9.57421875" style="1" customWidth="1"/>
    <col min="5" max="5" width="10.140625" style="1" customWidth="1"/>
    <col min="6" max="6" width="9.7109375" style="1" customWidth="1"/>
    <col min="7" max="7" width="9.140625" style="1" customWidth="1"/>
    <col min="8" max="10" width="8.421875" style="1" customWidth="1"/>
    <col min="11" max="11" width="6.8515625" style="1" customWidth="1"/>
    <col min="12" max="12" width="6.140625" style="1" customWidth="1"/>
    <col min="13" max="13" width="8.28125" style="1" customWidth="1"/>
    <col min="14" max="17" width="8.421875" style="1" customWidth="1"/>
    <col min="18" max="18" width="9.28125" style="1" customWidth="1"/>
    <col min="19" max="19" width="9.00390625" style="1" customWidth="1"/>
    <col min="20" max="20" width="7.421875" style="1" customWidth="1"/>
    <col min="21" max="22" width="9.28125" style="1" customWidth="1"/>
    <col min="23" max="16384" width="11.57421875" style="1" customWidth="1"/>
  </cols>
  <sheetData>
    <row r="1" spans="3:18" ht="14.2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4.25" customHeight="1">
      <c r="A2" s="97" t="s">
        <v>7</v>
      </c>
      <c r="C2" s="96"/>
      <c r="D2" s="96"/>
      <c r="E2" s="96"/>
      <c r="F2" s="98" t="s">
        <v>151</v>
      </c>
      <c r="G2" s="99"/>
      <c r="H2" s="99"/>
      <c r="I2" s="99"/>
      <c r="K2" s="96"/>
      <c r="L2" s="96"/>
      <c r="M2" s="96" t="s">
        <v>152</v>
      </c>
      <c r="N2" s="96"/>
      <c r="O2" s="96"/>
      <c r="P2" s="96"/>
      <c r="Q2" s="96"/>
      <c r="R2" s="96"/>
    </row>
    <row r="3" spans="1:9" ht="14.25" customHeight="1">
      <c r="A3" s="97" t="s">
        <v>17</v>
      </c>
      <c r="B3" s="100" t="s">
        <v>153</v>
      </c>
      <c r="F3" s="101" t="s">
        <v>154</v>
      </c>
      <c r="G3" s="102"/>
      <c r="H3" s="102"/>
      <c r="I3" s="102"/>
    </row>
    <row r="4" ht="14.25" customHeight="1">
      <c r="A4" s="97" t="s">
        <v>27</v>
      </c>
    </row>
    <row r="5" spans="1:21" ht="14.25" customHeight="1">
      <c r="A5" s="97"/>
      <c r="B5" s="103" t="s">
        <v>155</v>
      </c>
      <c r="C5" s="103" t="s">
        <v>156</v>
      </c>
      <c r="D5" s="103" t="s">
        <v>157</v>
      </c>
      <c r="E5" s="103" t="s">
        <v>158</v>
      </c>
      <c r="F5" s="104" t="s">
        <v>159</v>
      </c>
      <c r="G5" s="103" t="s">
        <v>160</v>
      </c>
      <c r="H5" s="103" t="s">
        <v>161</v>
      </c>
      <c r="I5" s="103" t="s">
        <v>162</v>
      </c>
      <c r="J5" s="103" t="s">
        <v>163</v>
      </c>
      <c r="K5" s="103" t="s">
        <v>164</v>
      </c>
      <c r="L5" s="105"/>
      <c r="M5" s="104" t="s">
        <v>159</v>
      </c>
      <c r="N5" s="103" t="s">
        <v>160</v>
      </c>
      <c r="O5" s="103" t="s">
        <v>161</v>
      </c>
      <c r="P5" s="103" t="s">
        <v>162</v>
      </c>
      <c r="Q5" s="103" t="s">
        <v>165</v>
      </c>
      <c r="R5" s="103" t="s">
        <v>164</v>
      </c>
      <c r="S5" s="103" t="s">
        <v>164</v>
      </c>
      <c r="T5" s="103" t="s">
        <v>165</v>
      </c>
      <c r="U5" s="103" t="s">
        <v>125</v>
      </c>
    </row>
    <row r="6" spans="1:21" ht="14.25" customHeight="1">
      <c r="A6" s="97"/>
      <c r="B6" s="106" t="s">
        <v>166</v>
      </c>
      <c r="C6" s="106" t="s">
        <v>167</v>
      </c>
      <c r="D6" s="106"/>
      <c r="E6" s="106"/>
      <c r="F6" s="107" t="s">
        <v>168</v>
      </c>
      <c r="G6" s="106" t="s">
        <v>168</v>
      </c>
      <c r="H6" s="106" t="s">
        <v>168</v>
      </c>
      <c r="I6" s="106" t="s">
        <v>168</v>
      </c>
      <c r="J6" s="106" t="s">
        <v>168</v>
      </c>
      <c r="K6" s="106" t="s">
        <v>168</v>
      </c>
      <c r="L6" s="108"/>
      <c r="M6" s="109" t="s">
        <v>28</v>
      </c>
      <c r="N6" s="109" t="s">
        <v>28</v>
      </c>
      <c r="O6" s="109" t="s">
        <v>28</v>
      </c>
      <c r="P6" s="109" t="s">
        <v>28</v>
      </c>
      <c r="Q6" s="106" t="s">
        <v>168</v>
      </c>
      <c r="R6" s="106" t="s">
        <v>169</v>
      </c>
      <c r="S6" s="106" t="s">
        <v>28</v>
      </c>
      <c r="T6" s="106" t="s">
        <v>28</v>
      </c>
      <c r="U6" s="106" t="s">
        <v>28</v>
      </c>
    </row>
    <row r="7" spans="1:21" ht="14.25" customHeight="1">
      <c r="A7" s="69">
        <v>1</v>
      </c>
      <c r="B7" s="59">
        <v>413</v>
      </c>
      <c r="C7" s="60" t="s">
        <v>29</v>
      </c>
      <c r="D7" s="87" t="s">
        <v>121</v>
      </c>
      <c r="E7" s="112" t="s">
        <v>24</v>
      </c>
      <c r="F7" s="110">
        <v>102</v>
      </c>
      <c r="G7" s="112">
        <v>95</v>
      </c>
      <c r="H7" s="110">
        <v>98</v>
      </c>
      <c r="I7" s="110">
        <v>104</v>
      </c>
      <c r="J7" s="112"/>
      <c r="K7" s="112">
        <v>103</v>
      </c>
      <c r="L7" s="117"/>
      <c r="M7" s="64">
        <v>10</v>
      </c>
      <c r="N7" s="64">
        <v>8</v>
      </c>
      <c r="O7" s="64">
        <v>10</v>
      </c>
      <c r="P7" s="64">
        <v>10</v>
      </c>
      <c r="Q7" s="114">
        <f aca="true" t="shared" si="0" ref="Q7:Q38">+SUM(LARGE(F7:I7,1)+LARGE(F7:I7,2)+LARGE(F7:I7,3))</f>
        <v>304</v>
      </c>
      <c r="R7" s="115">
        <v>1</v>
      </c>
      <c r="S7" s="115">
        <f aca="true" t="shared" si="1" ref="S7:S38">70-R7</f>
        <v>69</v>
      </c>
      <c r="T7" s="114">
        <f aca="true" t="shared" si="2" ref="T7:T38">SUM(IF(COUNT(M7:P7)&gt;0,LARGE(M7:P7,1),0),IF(COUNT(M7:P7)&gt;1,LARGE(M7:P7,2),0),IF(COUNT(M7:P7)&gt;2,LARGE(M7:P7,3),0))</f>
        <v>30</v>
      </c>
      <c r="U7" s="116">
        <f>T7+S7</f>
        <v>99</v>
      </c>
    </row>
    <row r="8" spans="1:21" ht="14.25" customHeight="1">
      <c r="A8" s="69">
        <v>2</v>
      </c>
      <c r="B8" s="59">
        <v>30</v>
      </c>
      <c r="C8" s="60" t="s">
        <v>30</v>
      </c>
      <c r="D8" s="88" t="s">
        <v>117</v>
      </c>
      <c r="E8" s="112" t="s">
        <v>23</v>
      </c>
      <c r="F8" s="119">
        <v>105</v>
      </c>
      <c r="G8" s="110">
        <v>104</v>
      </c>
      <c r="H8" s="110">
        <v>99</v>
      </c>
      <c r="I8" s="112">
        <v>98</v>
      </c>
      <c r="J8" s="112"/>
      <c r="K8" s="112">
        <v>102</v>
      </c>
      <c r="L8" s="117"/>
      <c r="M8" s="64">
        <v>10</v>
      </c>
      <c r="N8" s="64">
        <v>10</v>
      </c>
      <c r="O8" s="64">
        <v>10</v>
      </c>
      <c r="P8" s="64">
        <v>10</v>
      </c>
      <c r="Q8" s="114">
        <f t="shared" si="0"/>
        <v>308</v>
      </c>
      <c r="R8" s="115">
        <v>2</v>
      </c>
      <c r="S8" s="115">
        <f t="shared" si="1"/>
        <v>68</v>
      </c>
      <c r="T8" s="114">
        <f t="shared" si="2"/>
        <v>30</v>
      </c>
      <c r="U8" s="120">
        <f>T8+S8+1</f>
        <v>99</v>
      </c>
    </row>
    <row r="9" spans="1:21" ht="13.5" customHeight="1">
      <c r="A9" s="69">
        <v>3</v>
      </c>
      <c r="B9" s="59">
        <v>904</v>
      </c>
      <c r="C9" s="60" t="s">
        <v>32</v>
      </c>
      <c r="D9" s="88" t="s">
        <v>117</v>
      </c>
      <c r="E9" s="112" t="s">
        <v>24</v>
      </c>
      <c r="F9" s="112">
        <v>95</v>
      </c>
      <c r="G9" s="110">
        <v>101</v>
      </c>
      <c r="H9" s="110">
        <v>96</v>
      </c>
      <c r="I9" s="110">
        <v>97</v>
      </c>
      <c r="J9" s="112"/>
      <c r="K9" s="112">
        <v>100</v>
      </c>
      <c r="L9" s="117"/>
      <c r="M9" s="64">
        <v>9</v>
      </c>
      <c r="N9" s="64">
        <v>10</v>
      </c>
      <c r="O9" s="64">
        <v>8</v>
      </c>
      <c r="P9" s="64">
        <v>7</v>
      </c>
      <c r="Q9" s="114">
        <f t="shared" si="0"/>
        <v>294</v>
      </c>
      <c r="R9" s="115">
        <v>3</v>
      </c>
      <c r="S9" s="115">
        <f t="shared" si="1"/>
        <v>67</v>
      </c>
      <c r="T9" s="114">
        <f t="shared" si="2"/>
        <v>27</v>
      </c>
      <c r="U9" s="116">
        <f aca="true" t="shared" si="3" ref="U9:U38">T9+S9</f>
        <v>94</v>
      </c>
    </row>
    <row r="10" spans="1:21" ht="13.5" customHeight="1">
      <c r="A10" s="69">
        <v>4</v>
      </c>
      <c r="B10" s="59">
        <v>546</v>
      </c>
      <c r="C10" s="60" t="s">
        <v>34</v>
      </c>
      <c r="D10" s="87" t="s">
        <v>121</v>
      </c>
      <c r="E10" s="112" t="s">
        <v>21</v>
      </c>
      <c r="F10" s="110">
        <v>98</v>
      </c>
      <c r="G10" s="110">
        <v>96</v>
      </c>
      <c r="H10" s="112">
        <v>96</v>
      </c>
      <c r="I10" s="110">
        <v>97</v>
      </c>
      <c r="J10" s="112"/>
      <c r="K10" s="112">
        <v>98</v>
      </c>
      <c r="L10" s="117"/>
      <c r="M10" s="64">
        <v>9</v>
      </c>
      <c r="N10" s="64">
        <v>9</v>
      </c>
      <c r="O10" s="64">
        <v>9</v>
      </c>
      <c r="P10" s="64">
        <v>10</v>
      </c>
      <c r="Q10" s="114">
        <f t="shared" si="0"/>
        <v>291</v>
      </c>
      <c r="R10" s="115">
        <v>4</v>
      </c>
      <c r="S10" s="115">
        <f t="shared" si="1"/>
        <v>66</v>
      </c>
      <c r="T10" s="114">
        <f t="shared" si="2"/>
        <v>28</v>
      </c>
      <c r="U10" s="116">
        <f t="shared" si="3"/>
        <v>94</v>
      </c>
    </row>
    <row r="11" spans="1:21" ht="13.5" customHeight="1">
      <c r="A11" s="69">
        <v>5</v>
      </c>
      <c r="B11" s="59">
        <v>600</v>
      </c>
      <c r="C11" s="60" t="s">
        <v>33</v>
      </c>
      <c r="D11" s="88" t="s">
        <v>117</v>
      </c>
      <c r="E11" s="112" t="s">
        <v>25</v>
      </c>
      <c r="F11" s="110">
        <v>97</v>
      </c>
      <c r="G11" s="110">
        <v>99</v>
      </c>
      <c r="H11" s="110">
        <v>99</v>
      </c>
      <c r="I11" s="112">
        <v>97</v>
      </c>
      <c r="J11" s="112"/>
      <c r="K11" s="112">
        <v>98</v>
      </c>
      <c r="L11" s="117"/>
      <c r="M11" s="64">
        <v>10</v>
      </c>
      <c r="N11" s="64">
        <v>10</v>
      </c>
      <c r="O11" s="64">
        <v>10</v>
      </c>
      <c r="P11" s="64">
        <v>10</v>
      </c>
      <c r="Q11" s="114">
        <f t="shared" si="0"/>
        <v>295</v>
      </c>
      <c r="R11" s="115">
        <v>5</v>
      </c>
      <c r="S11" s="115">
        <f t="shared" si="1"/>
        <v>65</v>
      </c>
      <c r="T11" s="114">
        <f t="shared" si="2"/>
        <v>30</v>
      </c>
      <c r="U11" s="116">
        <f t="shared" si="3"/>
        <v>95</v>
      </c>
    </row>
    <row r="12" spans="1:21" ht="13.5" customHeight="1">
      <c r="A12" s="69">
        <v>6</v>
      </c>
      <c r="B12" s="59">
        <v>89</v>
      </c>
      <c r="C12" s="60" t="s">
        <v>39</v>
      </c>
      <c r="D12" s="93" t="s">
        <v>122</v>
      </c>
      <c r="E12" s="112" t="s">
        <v>20</v>
      </c>
      <c r="F12" s="112">
        <v>79</v>
      </c>
      <c r="G12" s="110">
        <v>95</v>
      </c>
      <c r="H12" s="110">
        <v>94</v>
      </c>
      <c r="I12" s="110">
        <v>94</v>
      </c>
      <c r="J12" s="112">
        <v>100</v>
      </c>
      <c r="K12" s="112">
        <v>97</v>
      </c>
      <c r="L12" s="117"/>
      <c r="M12" s="64">
        <v>5</v>
      </c>
      <c r="N12" s="64">
        <v>7</v>
      </c>
      <c r="O12" s="64">
        <v>9</v>
      </c>
      <c r="P12" s="64">
        <v>9</v>
      </c>
      <c r="Q12" s="114">
        <f t="shared" si="0"/>
        <v>283</v>
      </c>
      <c r="R12" s="115">
        <v>6</v>
      </c>
      <c r="S12" s="115">
        <f t="shared" si="1"/>
        <v>64</v>
      </c>
      <c r="T12" s="114">
        <f t="shared" si="2"/>
        <v>25</v>
      </c>
      <c r="U12" s="116">
        <f t="shared" si="3"/>
        <v>89</v>
      </c>
    </row>
    <row r="13" spans="1:21" ht="13.5" customHeight="1">
      <c r="A13" s="69">
        <v>7</v>
      </c>
      <c r="B13" s="59">
        <v>531</v>
      </c>
      <c r="C13" s="60" t="s">
        <v>143</v>
      </c>
      <c r="D13" s="87" t="s">
        <v>121</v>
      </c>
      <c r="E13" s="112" t="s">
        <v>23</v>
      </c>
      <c r="F13" s="112">
        <v>97</v>
      </c>
      <c r="G13" s="110">
        <v>98</v>
      </c>
      <c r="H13" s="110">
        <v>98</v>
      </c>
      <c r="I13" s="110">
        <v>98</v>
      </c>
      <c r="J13" s="112"/>
      <c r="K13" s="112">
        <v>95</v>
      </c>
      <c r="L13" s="117"/>
      <c r="M13" s="112">
        <v>9</v>
      </c>
      <c r="N13" s="112">
        <v>9</v>
      </c>
      <c r="O13" s="112">
        <v>9</v>
      </c>
      <c r="P13" s="112">
        <v>9</v>
      </c>
      <c r="Q13" s="114">
        <f t="shared" si="0"/>
        <v>294</v>
      </c>
      <c r="R13" s="115">
        <v>7</v>
      </c>
      <c r="S13" s="115">
        <f t="shared" si="1"/>
        <v>63</v>
      </c>
      <c r="T13" s="114">
        <f t="shared" si="2"/>
        <v>27</v>
      </c>
      <c r="U13" s="116">
        <f t="shared" si="3"/>
        <v>90</v>
      </c>
    </row>
    <row r="14" spans="1:21" ht="13.5" customHeight="1">
      <c r="A14" s="69">
        <v>8</v>
      </c>
      <c r="B14" s="59">
        <v>471</v>
      </c>
      <c r="C14" s="60" t="s">
        <v>60</v>
      </c>
      <c r="D14" s="95" t="s">
        <v>115</v>
      </c>
      <c r="E14" s="112" t="s">
        <v>24</v>
      </c>
      <c r="F14" s="110">
        <v>96</v>
      </c>
      <c r="G14" s="110">
        <v>101</v>
      </c>
      <c r="H14" s="110">
        <v>97</v>
      </c>
      <c r="I14" s="112">
        <v>92</v>
      </c>
      <c r="J14" s="112"/>
      <c r="K14" s="112">
        <v>92</v>
      </c>
      <c r="L14" s="117"/>
      <c r="M14" s="64">
        <v>8</v>
      </c>
      <c r="N14" s="64">
        <v>10</v>
      </c>
      <c r="O14" s="64">
        <v>10</v>
      </c>
      <c r="P14" s="64">
        <v>7</v>
      </c>
      <c r="Q14" s="114">
        <f t="shared" si="0"/>
        <v>294</v>
      </c>
      <c r="R14" s="115">
        <v>8</v>
      </c>
      <c r="S14" s="115">
        <f t="shared" si="1"/>
        <v>62</v>
      </c>
      <c r="T14" s="114">
        <f t="shared" si="2"/>
        <v>28</v>
      </c>
      <c r="U14" s="116">
        <f t="shared" si="3"/>
        <v>90</v>
      </c>
    </row>
    <row r="15" spans="1:21" ht="13.5" customHeight="1">
      <c r="A15" s="69">
        <v>9</v>
      </c>
      <c r="B15" s="59">
        <v>40</v>
      </c>
      <c r="C15" s="60" t="s">
        <v>31</v>
      </c>
      <c r="D15" s="88" t="s">
        <v>117</v>
      </c>
      <c r="E15" s="112" t="s">
        <v>20</v>
      </c>
      <c r="F15" s="110">
        <v>93</v>
      </c>
      <c r="G15" s="112">
        <v>87</v>
      </c>
      <c r="H15" s="110">
        <v>96</v>
      </c>
      <c r="I15" s="110">
        <v>94</v>
      </c>
      <c r="J15" s="112">
        <v>98</v>
      </c>
      <c r="K15" s="112"/>
      <c r="L15" s="117"/>
      <c r="M15" s="64">
        <v>4</v>
      </c>
      <c r="N15" s="64">
        <v>6</v>
      </c>
      <c r="O15" s="64">
        <v>9</v>
      </c>
      <c r="P15" s="64">
        <v>8</v>
      </c>
      <c r="Q15" s="114">
        <f t="shared" si="0"/>
        <v>283</v>
      </c>
      <c r="R15" s="115">
        <v>9</v>
      </c>
      <c r="S15" s="115">
        <f t="shared" si="1"/>
        <v>61</v>
      </c>
      <c r="T15" s="114">
        <f t="shared" si="2"/>
        <v>23</v>
      </c>
      <c r="U15" s="116">
        <f t="shared" si="3"/>
        <v>84</v>
      </c>
    </row>
    <row r="16" spans="1:21" ht="13.5" customHeight="1">
      <c r="A16" s="69">
        <v>10</v>
      </c>
      <c r="B16" s="59">
        <v>530</v>
      </c>
      <c r="C16" s="60" t="s">
        <v>36</v>
      </c>
      <c r="D16" s="125" t="s">
        <v>116</v>
      </c>
      <c r="E16" s="112" t="s">
        <v>23</v>
      </c>
      <c r="F16" s="110">
        <v>96</v>
      </c>
      <c r="G16" s="110">
        <v>95</v>
      </c>
      <c r="H16" s="110">
        <v>92</v>
      </c>
      <c r="I16" s="112">
        <v>91</v>
      </c>
      <c r="J16" s="112">
        <v>98</v>
      </c>
      <c r="K16" s="112"/>
      <c r="L16" s="117"/>
      <c r="M16" s="112">
        <v>8</v>
      </c>
      <c r="N16" s="112">
        <v>8</v>
      </c>
      <c r="O16" s="112">
        <v>7</v>
      </c>
      <c r="P16" s="112">
        <v>5</v>
      </c>
      <c r="Q16" s="114">
        <f t="shared" si="0"/>
        <v>283</v>
      </c>
      <c r="R16" s="115">
        <v>10</v>
      </c>
      <c r="S16" s="115">
        <f t="shared" si="1"/>
        <v>60</v>
      </c>
      <c r="T16" s="114">
        <f t="shared" si="2"/>
        <v>23</v>
      </c>
      <c r="U16" s="116">
        <f t="shared" si="3"/>
        <v>83</v>
      </c>
    </row>
    <row r="17" spans="1:21" ht="13.5" customHeight="1">
      <c r="A17" s="69">
        <v>11</v>
      </c>
      <c r="B17" s="59">
        <v>141</v>
      </c>
      <c r="C17" s="60" t="s">
        <v>42</v>
      </c>
      <c r="D17" s="126" t="s">
        <v>123</v>
      </c>
      <c r="E17" s="112" t="s">
        <v>23</v>
      </c>
      <c r="F17" s="110">
        <v>93</v>
      </c>
      <c r="G17" s="112">
        <v>88</v>
      </c>
      <c r="H17" s="110">
        <v>95</v>
      </c>
      <c r="I17" s="110">
        <v>92</v>
      </c>
      <c r="J17" s="112">
        <v>95</v>
      </c>
      <c r="K17" s="112"/>
      <c r="L17" s="117"/>
      <c r="M17" s="64">
        <v>5</v>
      </c>
      <c r="N17" s="64">
        <v>7</v>
      </c>
      <c r="O17" s="64">
        <v>7</v>
      </c>
      <c r="P17" s="64">
        <v>7</v>
      </c>
      <c r="Q17" s="114">
        <f t="shared" si="0"/>
        <v>280</v>
      </c>
      <c r="R17" s="115">
        <v>11</v>
      </c>
      <c r="S17" s="115">
        <f t="shared" si="1"/>
        <v>59</v>
      </c>
      <c r="T17" s="114">
        <f t="shared" si="2"/>
        <v>21</v>
      </c>
      <c r="U17" s="116">
        <f t="shared" si="3"/>
        <v>80</v>
      </c>
    </row>
    <row r="18" spans="1:21" ht="13.5" customHeight="1">
      <c r="A18" s="69">
        <v>12</v>
      </c>
      <c r="B18" s="59">
        <v>100</v>
      </c>
      <c r="C18" s="60" t="s">
        <v>55</v>
      </c>
      <c r="D18" s="88" t="s">
        <v>117</v>
      </c>
      <c r="E18" s="112" t="s">
        <v>24</v>
      </c>
      <c r="F18" s="110">
        <v>94</v>
      </c>
      <c r="G18" s="110">
        <v>96</v>
      </c>
      <c r="H18" s="110">
        <v>93</v>
      </c>
      <c r="I18" s="112">
        <v>88</v>
      </c>
      <c r="J18" s="112">
        <v>94</v>
      </c>
      <c r="K18" s="112"/>
      <c r="L18" s="117"/>
      <c r="M18" s="64">
        <v>9</v>
      </c>
      <c r="N18" s="64">
        <v>8</v>
      </c>
      <c r="O18" s="64">
        <v>5</v>
      </c>
      <c r="P18" s="64">
        <v>5</v>
      </c>
      <c r="Q18" s="114">
        <f t="shared" si="0"/>
        <v>283</v>
      </c>
      <c r="R18" s="115">
        <v>12</v>
      </c>
      <c r="S18" s="115">
        <f t="shared" si="1"/>
        <v>58</v>
      </c>
      <c r="T18" s="114">
        <f t="shared" si="2"/>
        <v>22</v>
      </c>
      <c r="U18" s="116">
        <f t="shared" si="3"/>
        <v>80</v>
      </c>
    </row>
    <row r="19" spans="1:21" ht="13.5" customHeight="1">
      <c r="A19" s="69">
        <v>13</v>
      </c>
      <c r="B19" s="59">
        <v>288</v>
      </c>
      <c r="C19" s="60" t="s">
        <v>150</v>
      </c>
      <c r="D19" s="87" t="s">
        <v>121</v>
      </c>
      <c r="E19" s="112" t="s">
        <v>23</v>
      </c>
      <c r="F19" s="110">
        <v>88</v>
      </c>
      <c r="G19" s="110">
        <v>96</v>
      </c>
      <c r="H19" s="112">
        <v>81</v>
      </c>
      <c r="I19" s="110">
        <v>95</v>
      </c>
      <c r="J19" s="112">
        <v>92</v>
      </c>
      <c r="K19" s="112"/>
      <c r="L19" s="117"/>
      <c r="M19" s="64">
        <v>5</v>
      </c>
      <c r="N19" s="64">
        <v>9</v>
      </c>
      <c r="O19" s="64">
        <v>3</v>
      </c>
      <c r="P19" s="64">
        <v>9</v>
      </c>
      <c r="Q19" s="114">
        <f t="shared" si="0"/>
        <v>279</v>
      </c>
      <c r="R19" s="115">
        <v>13</v>
      </c>
      <c r="S19" s="115">
        <f t="shared" si="1"/>
        <v>57</v>
      </c>
      <c r="T19" s="114">
        <f t="shared" si="2"/>
        <v>23</v>
      </c>
      <c r="U19" s="116">
        <f t="shared" si="3"/>
        <v>80</v>
      </c>
    </row>
    <row r="20" spans="1:21" ht="13.5" customHeight="1">
      <c r="A20" s="69">
        <v>14</v>
      </c>
      <c r="B20" s="59">
        <v>220</v>
      </c>
      <c r="C20" s="60" t="s">
        <v>44</v>
      </c>
      <c r="D20" s="87" t="s">
        <v>121</v>
      </c>
      <c r="E20" s="112" t="s">
        <v>23</v>
      </c>
      <c r="F20" s="110">
        <v>91</v>
      </c>
      <c r="G20" s="110">
        <v>92</v>
      </c>
      <c r="H20" s="112">
        <v>91</v>
      </c>
      <c r="I20" s="110">
        <v>97</v>
      </c>
      <c r="J20" s="112">
        <v>91</v>
      </c>
      <c r="K20" s="112"/>
      <c r="L20" s="117"/>
      <c r="M20" s="64">
        <v>7</v>
      </c>
      <c r="N20" s="64">
        <v>6</v>
      </c>
      <c r="O20" s="64">
        <v>8</v>
      </c>
      <c r="P20" s="64">
        <v>8</v>
      </c>
      <c r="Q20" s="114">
        <f t="shared" si="0"/>
        <v>280</v>
      </c>
      <c r="R20" s="115">
        <v>14</v>
      </c>
      <c r="S20" s="115">
        <f t="shared" si="1"/>
        <v>56</v>
      </c>
      <c r="T20" s="114">
        <f t="shared" si="2"/>
        <v>23</v>
      </c>
      <c r="U20" s="116">
        <f t="shared" si="3"/>
        <v>79</v>
      </c>
    </row>
    <row r="21" spans="1:21" ht="13.5" customHeight="1">
      <c r="A21" s="69">
        <v>15</v>
      </c>
      <c r="B21" s="59">
        <v>620</v>
      </c>
      <c r="C21" s="60" t="s">
        <v>48</v>
      </c>
      <c r="D21" s="88" t="s">
        <v>117</v>
      </c>
      <c r="E21" s="112" t="s">
        <v>25</v>
      </c>
      <c r="F21" s="110">
        <v>91</v>
      </c>
      <c r="G21" s="110">
        <v>96</v>
      </c>
      <c r="H21" s="112">
        <v>85</v>
      </c>
      <c r="I21" s="110">
        <v>93</v>
      </c>
      <c r="J21" s="112">
        <v>87</v>
      </c>
      <c r="K21" s="112"/>
      <c r="L21" s="117"/>
      <c r="M21" s="64">
        <v>7</v>
      </c>
      <c r="N21" s="64">
        <v>9</v>
      </c>
      <c r="O21" s="64">
        <v>7</v>
      </c>
      <c r="P21" s="64">
        <v>8</v>
      </c>
      <c r="Q21" s="114">
        <f t="shared" si="0"/>
        <v>280</v>
      </c>
      <c r="R21" s="115">
        <v>15</v>
      </c>
      <c r="S21" s="115">
        <f t="shared" si="1"/>
        <v>55</v>
      </c>
      <c r="T21" s="114">
        <f t="shared" si="2"/>
        <v>24</v>
      </c>
      <c r="U21" s="116">
        <f t="shared" si="3"/>
        <v>79</v>
      </c>
    </row>
    <row r="22" spans="1:21" ht="13.5" customHeight="1">
      <c r="A22" s="69">
        <v>16</v>
      </c>
      <c r="B22" s="59">
        <v>219</v>
      </c>
      <c r="C22" s="60" t="s">
        <v>38</v>
      </c>
      <c r="D22" s="93" t="s">
        <v>122</v>
      </c>
      <c r="E22" s="112" t="s">
        <v>21</v>
      </c>
      <c r="F22" s="110">
        <v>95</v>
      </c>
      <c r="G22" s="110">
        <v>94</v>
      </c>
      <c r="H22" s="112">
        <v>84</v>
      </c>
      <c r="I22" s="110">
        <v>90</v>
      </c>
      <c r="J22" s="112"/>
      <c r="K22" s="112"/>
      <c r="L22" s="117"/>
      <c r="M22" s="64">
        <v>10</v>
      </c>
      <c r="N22" s="64">
        <v>7</v>
      </c>
      <c r="O22" s="64">
        <v>5</v>
      </c>
      <c r="P22" s="64">
        <v>6</v>
      </c>
      <c r="Q22" s="114">
        <f t="shared" si="0"/>
        <v>279</v>
      </c>
      <c r="R22" s="115">
        <v>16</v>
      </c>
      <c r="S22" s="115">
        <f t="shared" si="1"/>
        <v>54</v>
      </c>
      <c r="T22" s="114">
        <f t="shared" si="2"/>
        <v>23</v>
      </c>
      <c r="U22" s="116">
        <f t="shared" si="3"/>
        <v>77</v>
      </c>
    </row>
    <row r="23" spans="1:21" ht="13.5" customHeight="1">
      <c r="A23" s="69">
        <v>17</v>
      </c>
      <c r="B23" s="59">
        <v>259</v>
      </c>
      <c r="C23" s="60" t="s">
        <v>40</v>
      </c>
      <c r="D23" s="87" t="s">
        <v>121</v>
      </c>
      <c r="E23" s="112" t="s">
        <v>24</v>
      </c>
      <c r="F23" s="110">
        <v>94</v>
      </c>
      <c r="G23" s="112">
        <v>85</v>
      </c>
      <c r="H23" s="110">
        <v>93</v>
      </c>
      <c r="I23" s="110">
        <v>92</v>
      </c>
      <c r="J23" s="112"/>
      <c r="K23" s="112"/>
      <c r="L23" s="117"/>
      <c r="M23" s="64">
        <v>6</v>
      </c>
      <c r="N23" s="64">
        <v>5</v>
      </c>
      <c r="O23" s="64">
        <v>6</v>
      </c>
      <c r="P23" s="64">
        <v>8</v>
      </c>
      <c r="Q23" s="114">
        <f t="shared" si="0"/>
        <v>279</v>
      </c>
      <c r="R23" s="115">
        <v>17</v>
      </c>
      <c r="S23" s="115">
        <f t="shared" si="1"/>
        <v>53</v>
      </c>
      <c r="T23" s="114">
        <f t="shared" si="2"/>
        <v>20</v>
      </c>
      <c r="U23" s="116">
        <f t="shared" si="3"/>
        <v>73</v>
      </c>
    </row>
    <row r="24" spans="1:21" ht="13.5" customHeight="1">
      <c r="A24" s="69">
        <v>18</v>
      </c>
      <c r="B24" s="59">
        <v>91</v>
      </c>
      <c r="C24" s="60" t="s">
        <v>41</v>
      </c>
      <c r="D24" s="93" t="s">
        <v>122</v>
      </c>
      <c r="E24" s="112" t="s">
        <v>23</v>
      </c>
      <c r="F24" s="112">
        <v>85</v>
      </c>
      <c r="G24" s="110">
        <v>92</v>
      </c>
      <c r="H24" s="110">
        <v>93</v>
      </c>
      <c r="I24" s="110">
        <v>91</v>
      </c>
      <c r="J24" s="112"/>
      <c r="K24" s="112"/>
      <c r="L24" s="117"/>
      <c r="M24" s="64">
        <v>7</v>
      </c>
      <c r="N24" s="64">
        <v>8</v>
      </c>
      <c r="O24" s="64">
        <v>8</v>
      </c>
      <c r="P24" s="64">
        <v>6</v>
      </c>
      <c r="Q24" s="114">
        <f t="shared" si="0"/>
        <v>276</v>
      </c>
      <c r="R24" s="115">
        <v>18</v>
      </c>
      <c r="S24" s="115">
        <f t="shared" si="1"/>
        <v>52</v>
      </c>
      <c r="T24" s="114">
        <f t="shared" si="2"/>
        <v>23</v>
      </c>
      <c r="U24" s="116">
        <f t="shared" si="3"/>
        <v>75</v>
      </c>
    </row>
    <row r="25" spans="1:21" ht="13.5" customHeight="1">
      <c r="A25" s="69">
        <v>19</v>
      </c>
      <c r="B25" s="59">
        <v>156</v>
      </c>
      <c r="C25" s="60" t="s">
        <v>45</v>
      </c>
      <c r="D25" s="93" t="s">
        <v>122</v>
      </c>
      <c r="E25" s="112" t="s">
        <v>23</v>
      </c>
      <c r="F25" s="110">
        <v>95</v>
      </c>
      <c r="G25" s="112">
        <v>57</v>
      </c>
      <c r="H25" s="110">
        <v>89</v>
      </c>
      <c r="I25" s="110">
        <v>90</v>
      </c>
      <c r="J25" s="112"/>
      <c r="K25" s="112"/>
      <c r="L25" s="117"/>
      <c r="M25" s="64">
        <v>7</v>
      </c>
      <c r="N25" s="64">
        <v>3</v>
      </c>
      <c r="O25" s="64">
        <v>8</v>
      </c>
      <c r="P25" s="64">
        <v>6</v>
      </c>
      <c r="Q25" s="114">
        <f t="shared" si="0"/>
        <v>274</v>
      </c>
      <c r="R25" s="115">
        <v>19</v>
      </c>
      <c r="S25" s="115">
        <f t="shared" si="1"/>
        <v>51</v>
      </c>
      <c r="T25" s="114">
        <f t="shared" si="2"/>
        <v>21</v>
      </c>
      <c r="U25" s="116">
        <f t="shared" si="3"/>
        <v>72</v>
      </c>
    </row>
    <row r="26" spans="1:21" ht="13.5" customHeight="1">
      <c r="A26" s="69">
        <v>20</v>
      </c>
      <c r="B26" s="59">
        <v>556</v>
      </c>
      <c r="C26" s="60" t="s">
        <v>47</v>
      </c>
      <c r="D26" s="126" t="s">
        <v>123</v>
      </c>
      <c r="E26" s="112" t="s">
        <v>21</v>
      </c>
      <c r="F26" s="110">
        <v>92</v>
      </c>
      <c r="G26" s="112">
        <v>75</v>
      </c>
      <c r="H26" s="110">
        <v>87</v>
      </c>
      <c r="I26" s="110">
        <v>94</v>
      </c>
      <c r="J26" s="112"/>
      <c r="K26" s="112"/>
      <c r="L26" s="117"/>
      <c r="M26" s="64">
        <v>8</v>
      </c>
      <c r="N26" s="64">
        <v>3</v>
      </c>
      <c r="O26" s="64">
        <v>7</v>
      </c>
      <c r="P26" s="64">
        <v>9</v>
      </c>
      <c r="Q26" s="114">
        <f t="shared" si="0"/>
        <v>273</v>
      </c>
      <c r="R26" s="115">
        <v>20</v>
      </c>
      <c r="S26" s="115">
        <f t="shared" si="1"/>
        <v>50</v>
      </c>
      <c r="T26" s="114">
        <f t="shared" si="2"/>
        <v>24</v>
      </c>
      <c r="U26" s="116">
        <f t="shared" si="3"/>
        <v>74</v>
      </c>
    </row>
    <row r="27" spans="1:21" ht="13.5" customHeight="1">
      <c r="A27" s="69">
        <v>21</v>
      </c>
      <c r="B27" s="59">
        <v>270</v>
      </c>
      <c r="C27" s="60" t="s">
        <v>84</v>
      </c>
      <c r="D27" s="126" t="s">
        <v>123</v>
      </c>
      <c r="E27" s="112" t="s">
        <v>23</v>
      </c>
      <c r="F27" s="110">
        <v>89</v>
      </c>
      <c r="G27" s="110">
        <v>86</v>
      </c>
      <c r="H27" s="112">
        <v>79</v>
      </c>
      <c r="I27" s="110">
        <v>91</v>
      </c>
      <c r="J27" s="112"/>
      <c r="K27" s="112"/>
      <c r="L27" s="117"/>
      <c r="M27" s="64">
        <v>6</v>
      </c>
      <c r="N27" s="64">
        <v>5</v>
      </c>
      <c r="O27" s="64">
        <v>3</v>
      </c>
      <c r="P27" s="64">
        <v>7</v>
      </c>
      <c r="Q27" s="114">
        <f t="shared" si="0"/>
        <v>266</v>
      </c>
      <c r="R27" s="115">
        <v>21</v>
      </c>
      <c r="S27" s="115">
        <f t="shared" si="1"/>
        <v>49</v>
      </c>
      <c r="T27" s="114">
        <f t="shared" si="2"/>
        <v>18</v>
      </c>
      <c r="U27" s="116">
        <f t="shared" si="3"/>
        <v>67</v>
      </c>
    </row>
    <row r="28" spans="1:21" ht="13.5" customHeight="1">
      <c r="A28" s="69">
        <v>22</v>
      </c>
      <c r="B28" s="59">
        <v>80</v>
      </c>
      <c r="C28" s="60" t="s">
        <v>91</v>
      </c>
      <c r="D28" s="93" t="s">
        <v>122</v>
      </c>
      <c r="E28" s="112" t="s">
        <v>23</v>
      </c>
      <c r="F28" s="110">
        <v>83</v>
      </c>
      <c r="G28" s="110">
        <v>89</v>
      </c>
      <c r="H28" s="112">
        <v>82</v>
      </c>
      <c r="I28" s="110">
        <v>90</v>
      </c>
      <c r="J28" s="112"/>
      <c r="K28" s="112"/>
      <c r="L28" s="117"/>
      <c r="M28" s="64">
        <v>4</v>
      </c>
      <c r="N28" s="64">
        <v>6</v>
      </c>
      <c r="O28" s="64">
        <v>4</v>
      </c>
      <c r="P28" s="64">
        <v>4</v>
      </c>
      <c r="Q28" s="114">
        <f t="shared" si="0"/>
        <v>262</v>
      </c>
      <c r="R28" s="115">
        <v>22</v>
      </c>
      <c r="S28" s="115">
        <f t="shared" si="1"/>
        <v>48</v>
      </c>
      <c r="T28" s="114">
        <f t="shared" si="2"/>
        <v>14</v>
      </c>
      <c r="U28" s="116">
        <f t="shared" si="3"/>
        <v>62</v>
      </c>
    </row>
    <row r="29" spans="1:21" ht="13.5" customHeight="1">
      <c r="A29" s="69">
        <v>23</v>
      </c>
      <c r="B29" s="59">
        <v>333</v>
      </c>
      <c r="C29" s="60" t="s">
        <v>49</v>
      </c>
      <c r="D29" s="93" t="s">
        <v>122</v>
      </c>
      <c r="E29" s="112" t="s">
        <v>21</v>
      </c>
      <c r="F29" s="110">
        <v>89</v>
      </c>
      <c r="G29" s="110">
        <v>87</v>
      </c>
      <c r="H29" s="110">
        <v>85</v>
      </c>
      <c r="I29" s="112">
        <v>84</v>
      </c>
      <c r="J29" s="112"/>
      <c r="K29" s="112"/>
      <c r="L29" s="117"/>
      <c r="M29" s="64">
        <v>6</v>
      </c>
      <c r="N29" s="64">
        <v>7</v>
      </c>
      <c r="O29" s="64">
        <v>3</v>
      </c>
      <c r="P29" s="64">
        <v>6</v>
      </c>
      <c r="Q29" s="114">
        <f t="shared" si="0"/>
        <v>261</v>
      </c>
      <c r="R29" s="115">
        <v>23</v>
      </c>
      <c r="S29" s="115">
        <f t="shared" si="1"/>
        <v>47</v>
      </c>
      <c r="T29" s="114">
        <f t="shared" si="2"/>
        <v>19</v>
      </c>
      <c r="U29" s="116">
        <f t="shared" si="3"/>
        <v>66</v>
      </c>
    </row>
    <row r="30" spans="1:21" ht="13.5" customHeight="1">
      <c r="A30" s="69">
        <v>24</v>
      </c>
      <c r="B30" s="59">
        <v>73</v>
      </c>
      <c r="C30" s="60" t="s">
        <v>51</v>
      </c>
      <c r="D30" s="93" t="s">
        <v>122</v>
      </c>
      <c r="E30" s="112" t="s">
        <v>20</v>
      </c>
      <c r="F30" s="110">
        <v>85</v>
      </c>
      <c r="G30" s="112">
        <v>80</v>
      </c>
      <c r="H30" s="110">
        <v>87</v>
      </c>
      <c r="I30" s="110">
        <v>89</v>
      </c>
      <c r="J30" s="112"/>
      <c r="K30" s="112"/>
      <c r="L30" s="117"/>
      <c r="M30" s="64">
        <v>4</v>
      </c>
      <c r="N30" s="64">
        <v>4</v>
      </c>
      <c r="O30" s="64">
        <v>6</v>
      </c>
      <c r="P30" s="64">
        <v>5</v>
      </c>
      <c r="Q30" s="114">
        <f t="shared" si="0"/>
        <v>261</v>
      </c>
      <c r="R30" s="115">
        <v>24</v>
      </c>
      <c r="S30" s="115">
        <f t="shared" si="1"/>
        <v>46</v>
      </c>
      <c r="T30" s="114">
        <f t="shared" si="2"/>
        <v>15</v>
      </c>
      <c r="U30" s="116">
        <f t="shared" si="3"/>
        <v>61</v>
      </c>
    </row>
    <row r="31" spans="1:21" ht="13.5" customHeight="1">
      <c r="A31" s="69">
        <v>25</v>
      </c>
      <c r="B31" s="59">
        <v>76</v>
      </c>
      <c r="C31" s="60" t="s">
        <v>94</v>
      </c>
      <c r="D31" s="87" t="s">
        <v>121</v>
      </c>
      <c r="E31" s="112" t="s">
        <v>23</v>
      </c>
      <c r="F31" s="110">
        <v>87</v>
      </c>
      <c r="G31" s="110">
        <v>81</v>
      </c>
      <c r="H31" s="110">
        <v>92</v>
      </c>
      <c r="I31" s="112">
        <v>32</v>
      </c>
      <c r="J31" s="112"/>
      <c r="K31" s="112"/>
      <c r="L31" s="117"/>
      <c r="M31" s="64">
        <v>5</v>
      </c>
      <c r="N31" s="64">
        <v>5</v>
      </c>
      <c r="O31" s="64">
        <v>4</v>
      </c>
      <c r="P31" s="64">
        <v>3</v>
      </c>
      <c r="Q31" s="114">
        <f t="shared" si="0"/>
        <v>260</v>
      </c>
      <c r="R31" s="115">
        <v>25</v>
      </c>
      <c r="S31" s="115">
        <f t="shared" si="1"/>
        <v>45</v>
      </c>
      <c r="T31" s="114">
        <f t="shared" si="2"/>
        <v>14</v>
      </c>
      <c r="U31" s="116">
        <f t="shared" si="3"/>
        <v>59</v>
      </c>
    </row>
    <row r="32" spans="1:21" ht="13.5" customHeight="1">
      <c r="A32" s="69">
        <v>26</v>
      </c>
      <c r="B32" s="59">
        <v>13</v>
      </c>
      <c r="C32" s="60" t="s">
        <v>46</v>
      </c>
      <c r="D32" s="93" t="s">
        <v>122</v>
      </c>
      <c r="E32" s="112" t="s">
        <v>20</v>
      </c>
      <c r="F32" s="110">
        <v>89</v>
      </c>
      <c r="G32" s="110">
        <v>84</v>
      </c>
      <c r="H32" s="110">
        <v>84</v>
      </c>
      <c r="I32" s="112">
        <v>76</v>
      </c>
      <c r="J32" s="112"/>
      <c r="K32" s="112"/>
      <c r="L32" s="113"/>
      <c r="M32" s="112">
        <v>8</v>
      </c>
      <c r="N32" s="112">
        <v>6</v>
      </c>
      <c r="O32" s="112">
        <v>6</v>
      </c>
      <c r="P32" s="112">
        <v>3</v>
      </c>
      <c r="Q32" s="114">
        <f t="shared" si="0"/>
        <v>257</v>
      </c>
      <c r="R32" s="115">
        <v>26</v>
      </c>
      <c r="S32" s="115">
        <f t="shared" si="1"/>
        <v>44</v>
      </c>
      <c r="T32" s="114">
        <f t="shared" si="2"/>
        <v>20</v>
      </c>
      <c r="U32" s="116">
        <f t="shared" si="3"/>
        <v>64</v>
      </c>
    </row>
    <row r="33" spans="1:21" ht="13.5" customHeight="1">
      <c r="A33" s="69">
        <v>27</v>
      </c>
      <c r="B33" s="59">
        <v>36</v>
      </c>
      <c r="C33" s="60" t="s">
        <v>70</v>
      </c>
      <c r="D33" s="127" t="s">
        <v>124</v>
      </c>
      <c r="E33" s="112" t="s">
        <v>23</v>
      </c>
      <c r="F33" s="112">
        <v>81</v>
      </c>
      <c r="G33" s="110">
        <v>83</v>
      </c>
      <c r="H33" s="110">
        <v>84</v>
      </c>
      <c r="I33" s="110">
        <v>83</v>
      </c>
      <c r="J33" s="112"/>
      <c r="K33" s="112"/>
      <c r="L33" s="117"/>
      <c r="M33" s="64">
        <v>6</v>
      </c>
      <c r="N33" s="64">
        <v>4</v>
      </c>
      <c r="O33" s="64">
        <v>5</v>
      </c>
      <c r="P33" s="64">
        <v>5</v>
      </c>
      <c r="Q33" s="114">
        <f t="shared" si="0"/>
        <v>250</v>
      </c>
      <c r="R33" s="115">
        <v>27</v>
      </c>
      <c r="S33" s="115">
        <f t="shared" si="1"/>
        <v>43</v>
      </c>
      <c r="T33" s="114">
        <f t="shared" si="2"/>
        <v>16</v>
      </c>
      <c r="U33" s="116">
        <f t="shared" si="3"/>
        <v>59</v>
      </c>
    </row>
    <row r="34" spans="1:21" ht="13.5" customHeight="1">
      <c r="A34" s="69">
        <v>28</v>
      </c>
      <c r="B34" s="59">
        <v>513</v>
      </c>
      <c r="C34" s="60" t="s">
        <v>56</v>
      </c>
      <c r="D34" s="127" t="s">
        <v>124</v>
      </c>
      <c r="E34" s="112" t="s">
        <v>21</v>
      </c>
      <c r="F34" s="110">
        <v>82</v>
      </c>
      <c r="G34" s="110">
        <v>84</v>
      </c>
      <c r="H34" s="112">
        <v>79</v>
      </c>
      <c r="I34" s="110">
        <v>82</v>
      </c>
      <c r="J34" s="112"/>
      <c r="K34" s="112"/>
      <c r="L34" s="117"/>
      <c r="M34" s="64">
        <v>3</v>
      </c>
      <c r="N34" s="64">
        <v>5</v>
      </c>
      <c r="O34" s="64">
        <v>5</v>
      </c>
      <c r="P34" s="64">
        <v>4</v>
      </c>
      <c r="Q34" s="114">
        <f t="shared" si="0"/>
        <v>248</v>
      </c>
      <c r="R34" s="115">
        <v>28</v>
      </c>
      <c r="S34" s="115">
        <f t="shared" si="1"/>
        <v>42</v>
      </c>
      <c r="T34" s="114">
        <f t="shared" si="2"/>
        <v>14</v>
      </c>
      <c r="U34" s="116">
        <f t="shared" si="3"/>
        <v>56</v>
      </c>
    </row>
    <row r="35" spans="1:21" ht="13.5" customHeight="1">
      <c r="A35" s="69">
        <v>29</v>
      </c>
      <c r="B35" s="59">
        <v>165</v>
      </c>
      <c r="C35" s="60" t="s">
        <v>53</v>
      </c>
      <c r="D35" s="126" t="s">
        <v>123</v>
      </c>
      <c r="E35" s="112" t="s">
        <v>23</v>
      </c>
      <c r="F35" s="110">
        <v>83</v>
      </c>
      <c r="G35" s="110">
        <v>79</v>
      </c>
      <c r="H35" s="112">
        <v>75</v>
      </c>
      <c r="I35" s="110">
        <v>80</v>
      </c>
      <c r="J35" s="112"/>
      <c r="K35" s="112"/>
      <c r="L35" s="117"/>
      <c r="M35" s="64">
        <v>3</v>
      </c>
      <c r="N35" s="64">
        <v>3</v>
      </c>
      <c r="O35" s="64">
        <v>3</v>
      </c>
      <c r="P35" s="64">
        <v>4</v>
      </c>
      <c r="Q35" s="114">
        <f t="shared" si="0"/>
        <v>242</v>
      </c>
      <c r="R35" s="115">
        <v>29</v>
      </c>
      <c r="S35" s="115">
        <f t="shared" si="1"/>
        <v>41</v>
      </c>
      <c r="T35" s="114">
        <f t="shared" si="2"/>
        <v>10</v>
      </c>
      <c r="U35" s="116">
        <f t="shared" si="3"/>
        <v>51</v>
      </c>
    </row>
    <row r="36" spans="1:21" ht="13.5" customHeight="1">
      <c r="A36" s="69">
        <v>30</v>
      </c>
      <c r="B36" s="59">
        <v>163</v>
      </c>
      <c r="C36" s="60" t="s">
        <v>52</v>
      </c>
      <c r="D36" s="126" t="s">
        <v>123</v>
      </c>
      <c r="E36" s="112" t="s">
        <v>23</v>
      </c>
      <c r="F36" s="112">
        <v>75</v>
      </c>
      <c r="G36" s="110">
        <v>79</v>
      </c>
      <c r="H36" s="110">
        <v>79</v>
      </c>
      <c r="I36" s="110">
        <v>82</v>
      </c>
      <c r="J36" s="112"/>
      <c r="K36" s="112"/>
      <c r="L36" s="117"/>
      <c r="M36" s="64">
        <v>4</v>
      </c>
      <c r="N36" s="64">
        <v>4</v>
      </c>
      <c r="O36" s="64">
        <v>4</v>
      </c>
      <c r="P36" s="64">
        <v>4</v>
      </c>
      <c r="Q36" s="114">
        <f t="shared" si="0"/>
        <v>240</v>
      </c>
      <c r="R36" s="115">
        <v>30</v>
      </c>
      <c r="S36" s="115">
        <f t="shared" si="1"/>
        <v>40</v>
      </c>
      <c r="T36" s="114">
        <f t="shared" si="2"/>
        <v>12</v>
      </c>
      <c r="U36" s="116">
        <f t="shared" si="3"/>
        <v>52</v>
      </c>
    </row>
    <row r="37" spans="1:21" ht="13.5" customHeight="1">
      <c r="A37" s="69">
        <v>31</v>
      </c>
      <c r="B37" s="59">
        <v>439</v>
      </c>
      <c r="C37" s="60" t="s">
        <v>107</v>
      </c>
      <c r="D37" s="93" t="s">
        <v>122</v>
      </c>
      <c r="E37" s="112" t="s">
        <v>23</v>
      </c>
      <c r="F37" s="112">
        <v>73</v>
      </c>
      <c r="G37" s="110">
        <v>80</v>
      </c>
      <c r="H37" s="110">
        <v>84</v>
      </c>
      <c r="I37" s="110">
        <v>74</v>
      </c>
      <c r="J37" s="112"/>
      <c r="K37" s="112"/>
      <c r="L37" s="117"/>
      <c r="M37" s="64">
        <v>3</v>
      </c>
      <c r="N37" s="64">
        <v>3</v>
      </c>
      <c r="O37" s="64">
        <v>6</v>
      </c>
      <c r="P37" s="64">
        <v>3</v>
      </c>
      <c r="Q37" s="114">
        <f t="shared" si="0"/>
        <v>238</v>
      </c>
      <c r="R37" s="115">
        <v>31</v>
      </c>
      <c r="S37" s="115">
        <f t="shared" si="1"/>
        <v>39</v>
      </c>
      <c r="T37" s="114">
        <f t="shared" si="2"/>
        <v>12</v>
      </c>
      <c r="U37" s="116">
        <f t="shared" si="3"/>
        <v>51</v>
      </c>
    </row>
    <row r="38" spans="1:21" ht="13.5" customHeight="1">
      <c r="A38" s="69">
        <v>32</v>
      </c>
      <c r="B38" s="59">
        <v>169</v>
      </c>
      <c r="C38" s="60" t="s">
        <v>109</v>
      </c>
      <c r="D38" s="126" t="s">
        <v>123</v>
      </c>
      <c r="E38" s="112" t="s">
        <v>24</v>
      </c>
      <c r="F38" s="110">
        <v>74</v>
      </c>
      <c r="G38" s="110">
        <v>76</v>
      </c>
      <c r="H38" s="110">
        <v>84</v>
      </c>
      <c r="I38" s="112">
        <v>15</v>
      </c>
      <c r="J38" s="112"/>
      <c r="K38" s="112"/>
      <c r="L38" s="117"/>
      <c r="M38" s="64">
        <v>3</v>
      </c>
      <c r="N38" s="64">
        <v>4</v>
      </c>
      <c r="O38" s="64">
        <v>4</v>
      </c>
      <c r="P38" s="64">
        <v>3</v>
      </c>
      <c r="Q38" s="114">
        <f t="shared" si="0"/>
        <v>234</v>
      </c>
      <c r="R38" s="115">
        <v>32</v>
      </c>
      <c r="S38" s="115">
        <f t="shared" si="1"/>
        <v>38</v>
      </c>
      <c r="T38" s="114">
        <f t="shared" si="2"/>
        <v>11</v>
      </c>
      <c r="U38" s="116">
        <f t="shared" si="3"/>
        <v>49</v>
      </c>
    </row>
    <row r="40" spans="3:4" ht="12.75" customHeight="1">
      <c r="C40" s="1" t="s">
        <v>170</v>
      </c>
      <c r="D40" s="1">
        <v>513</v>
      </c>
    </row>
    <row r="41" spans="3:4" ht="12.75" customHeight="1">
      <c r="C41" s="1" t="s">
        <v>134</v>
      </c>
      <c r="D41" s="1">
        <v>531</v>
      </c>
    </row>
    <row r="42" spans="3:4" ht="12.75" customHeight="1">
      <c r="C42" s="1" t="s">
        <v>135</v>
      </c>
      <c r="D42" s="1">
        <v>36</v>
      </c>
    </row>
    <row r="43" spans="3:4" ht="12.75" customHeight="1">
      <c r="C43" s="1" t="s">
        <v>137</v>
      </c>
      <c r="D43" s="1">
        <v>141</v>
      </c>
    </row>
    <row r="44" spans="3:4" ht="12.75" customHeight="1">
      <c r="C44" s="1" t="s">
        <v>138</v>
      </c>
      <c r="D44" s="1">
        <v>89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55" zoomScaleNormal="55" zoomScalePageLayoutView="0" workbookViewId="0" topLeftCell="E1">
      <selection activeCell="A50" sqref="A50"/>
    </sheetView>
  </sheetViews>
  <sheetFormatPr defaultColWidth="11.57421875" defaultRowHeight="12.75" customHeight="1"/>
  <cols>
    <col min="1" max="2" width="5.8515625" style="1" customWidth="1"/>
    <col min="3" max="3" width="16.57421875" style="1" customWidth="1"/>
    <col min="4" max="4" width="10.140625" style="1" customWidth="1"/>
    <col min="5" max="5" width="9.7109375" style="1" customWidth="1"/>
    <col min="6" max="6" width="9.421875" style="1" customWidth="1"/>
    <col min="7" max="7" width="8.57421875" style="1" customWidth="1"/>
    <col min="8" max="10" width="9.00390625" style="1" customWidth="1"/>
    <col min="11" max="11" width="9.7109375" style="1" customWidth="1"/>
    <col min="12" max="12" width="5.28125" style="1" customWidth="1"/>
    <col min="13" max="13" width="9.7109375" style="1" customWidth="1"/>
    <col min="14" max="14" width="8.28125" style="1" customWidth="1"/>
    <col min="15" max="15" width="8.8515625" style="1" customWidth="1"/>
    <col min="16" max="16" width="8.57421875" style="1" customWidth="1"/>
    <col min="17" max="17" width="9.28125" style="1" customWidth="1"/>
    <col min="18" max="18" width="9.00390625" style="2" customWidth="1"/>
    <col min="19" max="16384" width="11.57421875" style="1" customWidth="1"/>
  </cols>
  <sheetData>
    <row r="1" spans="3:17" ht="14.2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4.25" customHeight="1">
      <c r="A2" s="97" t="s">
        <v>7</v>
      </c>
      <c r="C2" s="96"/>
      <c r="D2" s="96"/>
      <c r="E2" s="98" t="s">
        <v>151</v>
      </c>
      <c r="F2" s="99"/>
      <c r="H2" s="96"/>
      <c r="I2" s="96"/>
      <c r="J2" s="96"/>
      <c r="K2" s="96"/>
      <c r="L2" s="96" t="s">
        <v>152</v>
      </c>
      <c r="M2" s="96"/>
      <c r="N2" s="96"/>
      <c r="O2" s="96"/>
      <c r="P2" s="96"/>
      <c r="Q2" s="96"/>
    </row>
    <row r="3" spans="1:6" ht="14.25" customHeight="1">
      <c r="A3" s="97" t="s">
        <v>17</v>
      </c>
      <c r="B3" s="100" t="s">
        <v>153</v>
      </c>
      <c r="E3" s="101" t="s">
        <v>154</v>
      </c>
      <c r="F3" s="102"/>
    </row>
    <row r="4" ht="14.25" customHeight="1">
      <c r="A4" s="97" t="s">
        <v>27</v>
      </c>
    </row>
    <row r="5" spans="1:21" ht="14.25" customHeight="1">
      <c r="A5" s="97"/>
      <c r="B5" s="103" t="s">
        <v>155</v>
      </c>
      <c r="C5" s="103" t="s">
        <v>156</v>
      </c>
      <c r="D5" s="103" t="s">
        <v>157</v>
      </c>
      <c r="E5" s="103" t="s">
        <v>158</v>
      </c>
      <c r="F5" s="104" t="s">
        <v>159</v>
      </c>
      <c r="G5" s="103" t="s">
        <v>160</v>
      </c>
      <c r="H5" s="103" t="s">
        <v>161</v>
      </c>
      <c r="I5" s="103" t="s">
        <v>162</v>
      </c>
      <c r="J5" s="103" t="s">
        <v>163</v>
      </c>
      <c r="K5" s="103" t="s">
        <v>164</v>
      </c>
      <c r="L5" s="105"/>
      <c r="M5" s="104" t="s">
        <v>159</v>
      </c>
      <c r="N5" s="103" t="s">
        <v>160</v>
      </c>
      <c r="O5" s="103" t="s">
        <v>161</v>
      </c>
      <c r="P5" s="103" t="s">
        <v>162</v>
      </c>
      <c r="Q5" s="103" t="s">
        <v>165</v>
      </c>
      <c r="R5" s="103" t="s">
        <v>164</v>
      </c>
      <c r="S5" s="103" t="s">
        <v>164</v>
      </c>
      <c r="T5" s="103" t="s">
        <v>165</v>
      </c>
      <c r="U5" s="103" t="s">
        <v>125</v>
      </c>
    </row>
    <row r="6" spans="1:23" ht="14.25" customHeight="1">
      <c r="A6" s="97"/>
      <c r="B6" s="106" t="s">
        <v>166</v>
      </c>
      <c r="C6" s="106" t="s">
        <v>167</v>
      </c>
      <c r="D6" s="106"/>
      <c r="E6" s="106"/>
      <c r="F6" s="107" t="s">
        <v>168</v>
      </c>
      <c r="G6" s="106" t="s">
        <v>168</v>
      </c>
      <c r="H6" s="106" t="s">
        <v>168</v>
      </c>
      <c r="I6" s="106" t="s">
        <v>168</v>
      </c>
      <c r="J6" s="106" t="s">
        <v>168</v>
      </c>
      <c r="K6" s="106" t="s">
        <v>168</v>
      </c>
      <c r="L6" s="108"/>
      <c r="M6" s="109" t="s">
        <v>28</v>
      </c>
      <c r="N6" s="109" t="s">
        <v>28</v>
      </c>
      <c r="O6" s="109" t="s">
        <v>28</v>
      </c>
      <c r="P6" s="109" t="s">
        <v>28</v>
      </c>
      <c r="Q6" s="106" t="s">
        <v>168</v>
      </c>
      <c r="R6" s="106" t="s">
        <v>169</v>
      </c>
      <c r="S6" s="106" t="s">
        <v>28</v>
      </c>
      <c r="T6" s="106" t="s">
        <v>28</v>
      </c>
      <c r="U6" s="106" t="s">
        <v>28</v>
      </c>
      <c r="W6"/>
    </row>
    <row r="7" spans="1:23" ht="14.25" customHeight="1">
      <c r="A7" s="69">
        <v>1</v>
      </c>
      <c r="B7" s="59">
        <v>413</v>
      </c>
      <c r="C7" s="74" t="s">
        <v>29</v>
      </c>
      <c r="D7" s="85" t="s">
        <v>117</v>
      </c>
      <c r="E7" s="74" t="s">
        <v>24</v>
      </c>
      <c r="F7" s="112">
        <v>88</v>
      </c>
      <c r="G7" s="119">
        <v>95</v>
      </c>
      <c r="H7" s="110">
        <v>95</v>
      </c>
      <c r="I7" s="110">
        <v>93</v>
      </c>
      <c r="J7" s="112"/>
      <c r="K7" s="112">
        <v>94</v>
      </c>
      <c r="L7" s="117"/>
      <c r="M7" s="64">
        <v>10</v>
      </c>
      <c r="N7" s="64">
        <v>10</v>
      </c>
      <c r="O7" s="64">
        <v>10</v>
      </c>
      <c r="P7" s="64">
        <v>10</v>
      </c>
      <c r="Q7" s="114">
        <f aca="true" t="shared" si="0" ref="Q7:Q43">+SUM(LARGE(F7:I7,1)+LARGE(F7:I7,2)+LARGE(F7:I7,3))</f>
        <v>283</v>
      </c>
      <c r="R7" s="64">
        <v>1</v>
      </c>
      <c r="S7" s="115">
        <f aca="true" t="shared" si="1" ref="S7:S43">70-R7</f>
        <v>69</v>
      </c>
      <c r="T7" s="114">
        <f aca="true" t="shared" si="2" ref="T7:T43">SUM(IF(COUNT(M7:P7)&gt;0,LARGE(M7:P7,1),0),IF(COUNT(M7:P7)&gt;1,LARGE(M7:P7,2),0),IF(COUNT(M7:P7)&gt;2,LARGE(M7:P7,3),0))</f>
        <v>30</v>
      </c>
      <c r="U7" s="120">
        <f>T7+S7+1</f>
        <v>100</v>
      </c>
      <c r="W7"/>
    </row>
    <row r="8" spans="1:23" ht="14.25" customHeight="1">
      <c r="A8" s="69">
        <v>2</v>
      </c>
      <c r="B8" s="59">
        <v>40</v>
      </c>
      <c r="C8" s="74" t="s">
        <v>31</v>
      </c>
      <c r="D8" s="86" t="s">
        <v>121</v>
      </c>
      <c r="E8" s="74" t="s">
        <v>20</v>
      </c>
      <c r="F8" s="112">
        <v>84</v>
      </c>
      <c r="G8" s="110">
        <v>87</v>
      </c>
      <c r="H8" s="110">
        <v>90</v>
      </c>
      <c r="I8" s="110">
        <v>89</v>
      </c>
      <c r="J8" s="112"/>
      <c r="K8" s="112">
        <v>93</v>
      </c>
      <c r="L8" s="113"/>
      <c r="M8" s="112">
        <v>10</v>
      </c>
      <c r="N8" s="112">
        <v>10</v>
      </c>
      <c r="O8" s="112">
        <v>10</v>
      </c>
      <c r="P8" s="112">
        <v>10</v>
      </c>
      <c r="Q8" s="114">
        <f t="shared" si="0"/>
        <v>266</v>
      </c>
      <c r="R8" s="64">
        <v>2</v>
      </c>
      <c r="S8" s="115">
        <f t="shared" si="1"/>
        <v>68</v>
      </c>
      <c r="T8" s="114">
        <f t="shared" si="2"/>
        <v>30</v>
      </c>
      <c r="U8" s="116">
        <f aca="true" t="shared" si="3" ref="U8:U43">T8+S8</f>
        <v>98</v>
      </c>
      <c r="W8"/>
    </row>
    <row r="9" spans="1:23" ht="16.5" customHeight="1">
      <c r="A9" s="69">
        <v>3</v>
      </c>
      <c r="B9" s="59">
        <v>531</v>
      </c>
      <c r="C9" s="60" t="s">
        <v>143</v>
      </c>
      <c r="D9" s="86" t="s">
        <v>121</v>
      </c>
      <c r="E9" s="74" t="s">
        <v>23</v>
      </c>
      <c r="F9" s="112">
        <v>28</v>
      </c>
      <c r="G9" s="110">
        <v>81</v>
      </c>
      <c r="H9" s="110">
        <v>81</v>
      </c>
      <c r="I9" s="110">
        <v>85</v>
      </c>
      <c r="J9" s="112">
        <v>83</v>
      </c>
      <c r="K9" s="112">
        <v>92</v>
      </c>
      <c r="L9" s="117"/>
      <c r="M9" s="64">
        <v>3</v>
      </c>
      <c r="N9" s="64">
        <v>10</v>
      </c>
      <c r="O9" s="64">
        <v>7</v>
      </c>
      <c r="P9" s="64">
        <v>10</v>
      </c>
      <c r="Q9" s="114">
        <f t="shared" si="0"/>
        <v>247</v>
      </c>
      <c r="R9" s="64">
        <v>3</v>
      </c>
      <c r="S9" s="115">
        <f t="shared" si="1"/>
        <v>67</v>
      </c>
      <c r="T9" s="114">
        <f t="shared" si="2"/>
        <v>27</v>
      </c>
      <c r="U9" s="116">
        <f t="shared" si="3"/>
        <v>94</v>
      </c>
      <c r="W9"/>
    </row>
    <row r="10" spans="1:23" ht="14.25" customHeight="1">
      <c r="A10" s="69">
        <v>4</v>
      </c>
      <c r="B10" s="121">
        <v>291</v>
      </c>
      <c r="C10" s="74" t="s">
        <v>63</v>
      </c>
      <c r="D10" s="86" t="s">
        <v>121</v>
      </c>
      <c r="E10" s="74" t="s">
        <v>24</v>
      </c>
      <c r="F10" s="110">
        <v>87</v>
      </c>
      <c r="G10" s="110">
        <v>83</v>
      </c>
      <c r="H10" s="110">
        <v>84</v>
      </c>
      <c r="I10" s="112">
        <v>83</v>
      </c>
      <c r="J10" s="112"/>
      <c r="K10" s="112">
        <v>90</v>
      </c>
      <c r="L10" s="113"/>
      <c r="M10" s="112">
        <v>9</v>
      </c>
      <c r="N10" s="112">
        <v>10</v>
      </c>
      <c r="O10" s="112">
        <v>8</v>
      </c>
      <c r="P10" s="112">
        <v>10</v>
      </c>
      <c r="Q10" s="114">
        <f t="shared" si="0"/>
        <v>254</v>
      </c>
      <c r="R10" s="64">
        <v>4</v>
      </c>
      <c r="S10" s="115">
        <f t="shared" si="1"/>
        <v>66</v>
      </c>
      <c r="T10" s="114">
        <f t="shared" si="2"/>
        <v>29</v>
      </c>
      <c r="U10" s="116">
        <f t="shared" si="3"/>
        <v>95</v>
      </c>
      <c r="W10"/>
    </row>
    <row r="11" spans="1:23" ht="14.25" customHeight="1">
      <c r="A11" s="69">
        <v>5</v>
      </c>
      <c r="B11" s="59">
        <v>904</v>
      </c>
      <c r="C11" s="74" t="s">
        <v>32</v>
      </c>
      <c r="D11" s="85" t="s">
        <v>117</v>
      </c>
      <c r="E11" s="74" t="s">
        <v>24</v>
      </c>
      <c r="F11" s="110">
        <v>88</v>
      </c>
      <c r="G11" s="112">
        <v>84</v>
      </c>
      <c r="H11" s="110">
        <v>88</v>
      </c>
      <c r="I11" s="110">
        <v>85</v>
      </c>
      <c r="J11" s="112"/>
      <c r="K11" s="112">
        <v>89</v>
      </c>
      <c r="L11" s="117"/>
      <c r="M11" s="64">
        <v>10</v>
      </c>
      <c r="N11" s="64">
        <v>9</v>
      </c>
      <c r="O11" s="64">
        <v>10</v>
      </c>
      <c r="P11" s="64">
        <v>9</v>
      </c>
      <c r="Q11" s="114">
        <f t="shared" si="0"/>
        <v>261</v>
      </c>
      <c r="R11" s="64">
        <v>5</v>
      </c>
      <c r="S11" s="115">
        <f t="shared" si="1"/>
        <v>65</v>
      </c>
      <c r="T11" s="114">
        <f t="shared" si="2"/>
        <v>29</v>
      </c>
      <c r="U11" s="116">
        <f t="shared" si="3"/>
        <v>94</v>
      </c>
      <c r="W11"/>
    </row>
    <row r="12" spans="1:23" ht="14.25" customHeight="1">
      <c r="A12" s="69">
        <v>6</v>
      </c>
      <c r="B12" s="68">
        <v>546</v>
      </c>
      <c r="C12" s="74" t="s">
        <v>34</v>
      </c>
      <c r="D12" s="86" t="s">
        <v>121</v>
      </c>
      <c r="E12" s="74" t="s">
        <v>21</v>
      </c>
      <c r="F12" s="110">
        <v>82</v>
      </c>
      <c r="G12" s="110">
        <v>89</v>
      </c>
      <c r="H12" s="110">
        <v>91</v>
      </c>
      <c r="I12" s="112">
        <v>78</v>
      </c>
      <c r="J12" s="112"/>
      <c r="K12" s="112">
        <v>85</v>
      </c>
      <c r="L12" s="117"/>
      <c r="M12" s="64">
        <v>9</v>
      </c>
      <c r="N12" s="64">
        <v>9</v>
      </c>
      <c r="O12" s="64">
        <v>9</v>
      </c>
      <c r="P12" s="64">
        <v>7</v>
      </c>
      <c r="Q12" s="114">
        <f t="shared" si="0"/>
        <v>262</v>
      </c>
      <c r="R12" s="64">
        <v>6</v>
      </c>
      <c r="S12" s="115">
        <f t="shared" si="1"/>
        <v>64</v>
      </c>
      <c r="T12" s="114">
        <f t="shared" si="2"/>
        <v>27</v>
      </c>
      <c r="U12" s="116">
        <f t="shared" si="3"/>
        <v>91</v>
      </c>
      <c r="W12"/>
    </row>
    <row r="13" spans="1:23" ht="14.25" customHeight="1">
      <c r="A13" s="69">
        <v>7</v>
      </c>
      <c r="B13" s="68">
        <v>150</v>
      </c>
      <c r="C13" s="74" t="s">
        <v>59</v>
      </c>
      <c r="D13" s="94" t="s">
        <v>123</v>
      </c>
      <c r="E13" s="74" t="s">
        <v>24</v>
      </c>
      <c r="F13" s="110">
        <v>83</v>
      </c>
      <c r="G13" s="110">
        <v>83</v>
      </c>
      <c r="H13" s="112">
        <v>60</v>
      </c>
      <c r="I13" s="110">
        <v>85</v>
      </c>
      <c r="J13" s="112"/>
      <c r="K13" s="112">
        <v>46</v>
      </c>
      <c r="L13" s="113"/>
      <c r="M13" s="112">
        <v>8</v>
      </c>
      <c r="N13" s="112">
        <v>8</v>
      </c>
      <c r="O13" s="112">
        <v>5</v>
      </c>
      <c r="P13" s="112">
        <v>9</v>
      </c>
      <c r="Q13" s="114">
        <f t="shared" si="0"/>
        <v>251</v>
      </c>
      <c r="R13" s="64">
        <v>7</v>
      </c>
      <c r="S13" s="115">
        <f t="shared" si="1"/>
        <v>63</v>
      </c>
      <c r="T13" s="114">
        <f t="shared" si="2"/>
        <v>25</v>
      </c>
      <c r="U13" s="116">
        <f t="shared" si="3"/>
        <v>88</v>
      </c>
      <c r="W13"/>
    </row>
    <row r="14" spans="1:23" ht="16.5" customHeight="1">
      <c r="A14" s="69">
        <v>8</v>
      </c>
      <c r="B14" s="59">
        <v>30</v>
      </c>
      <c r="C14" s="74" t="s">
        <v>30</v>
      </c>
      <c r="D14" s="85" t="s">
        <v>118</v>
      </c>
      <c r="E14" s="74" t="s">
        <v>23</v>
      </c>
      <c r="F14" s="110">
        <v>89</v>
      </c>
      <c r="G14" s="110">
        <v>87</v>
      </c>
      <c r="H14" s="110">
        <v>89</v>
      </c>
      <c r="I14" s="112">
        <v>81</v>
      </c>
      <c r="J14" s="112"/>
      <c r="K14" s="112">
        <v>31</v>
      </c>
      <c r="L14" s="117"/>
      <c r="M14" s="64">
        <v>10</v>
      </c>
      <c r="N14" s="64">
        <v>10</v>
      </c>
      <c r="O14" s="64">
        <v>9</v>
      </c>
      <c r="P14" s="64">
        <v>9</v>
      </c>
      <c r="Q14" s="114">
        <f t="shared" si="0"/>
        <v>265</v>
      </c>
      <c r="R14" s="64">
        <v>8</v>
      </c>
      <c r="S14" s="115">
        <f t="shared" si="1"/>
        <v>62</v>
      </c>
      <c r="T14" s="114">
        <f t="shared" si="2"/>
        <v>29</v>
      </c>
      <c r="U14" s="116">
        <f t="shared" si="3"/>
        <v>91</v>
      </c>
      <c r="W14"/>
    </row>
    <row r="15" spans="1:23" ht="16.5" customHeight="1">
      <c r="A15" s="69">
        <v>9</v>
      </c>
      <c r="B15" s="59">
        <v>100</v>
      </c>
      <c r="C15" s="60" t="s">
        <v>55</v>
      </c>
      <c r="D15" s="85" t="s">
        <v>117</v>
      </c>
      <c r="E15" s="74" t="s">
        <v>24</v>
      </c>
      <c r="F15" s="112">
        <v>69</v>
      </c>
      <c r="G15" s="110">
        <v>73</v>
      </c>
      <c r="H15" s="110">
        <v>84</v>
      </c>
      <c r="I15" s="110">
        <v>81</v>
      </c>
      <c r="J15" s="112">
        <v>80</v>
      </c>
      <c r="K15" s="112"/>
      <c r="L15" s="117"/>
      <c r="M15" s="64">
        <v>7</v>
      </c>
      <c r="N15" s="64">
        <v>7</v>
      </c>
      <c r="O15" s="64">
        <v>9</v>
      </c>
      <c r="P15" s="64">
        <v>9</v>
      </c>
      <c r="Q15" s="114">
        <f t="shared" si="0"/>
        <v>238</v>
      </c>
      <c r="R15" s="64">
        <v>9</v>
      </c>
      <c r="S15" s="115">
        <f t="shared" si="1"/>
        <v>61</v>
      </c>
      <c r="T15" s="114">
        <f t="shared" si="2"/>
        <v>25</v>
      </c>
      <c r="U15" s="116">
        <f t="shared" si="3"/>
        <v>86</v>
      </c>
      <c r="W15"/>
    </row>
    <row r="16" spans="1:23" ht="16.5" customHeight="1">
      <c r="A16" s="69">
        <v>10</v>
      </c>
      <c r="B16" s="59">
        <v>156</v>
      </c>
      <c r="C16" s="74" t="s">
        <v>45</v>
      </c>
      <c r="D16" s="92" t="s">
        <v>122</v>
      </c>
      <c r="E16" s="74" t="s">
        <v>23</v>
      </c>
      <c r="F16" s="112">
        <v>75</v>
      </c>
      <c r="G16" s="110">
        <v>81</v>
      </c>
      <c r="H16" s="110">
        <v>85</v>
      </c>
      <c r="I16" s="110">
        <v>78</v>
      </c>
      <c r="J16" s="112">
        <v>79</v>
      </c>
      <c r="K16" s="112"/>
      <c r="L16" s="113"/>
      <c r="M16" s="112">
        <v>4</v>
      </c>
      <c r="N16" s="112">
        <v>6</v>
      </c>
      <c r="O16" s="112">
        <v>8</v>
      </c>
      <c r="P16" s="112">
        <v>6</v>
      </c>
      <c r="Q16" s="114">
        <f t="shared" si="0"/>
        <v>244</v>
      </c>
      <c r="R16" s="64">
        <v>10</v>
      </c>
      <c r="S16" s="115">
        <f t="shared" si="1"/>
        <v>60</v>
      </c>
      <c r="T16" s="114">
        <f t="shared" si="2"/>
        <v>20</v>
      </c>
      <c r="U16" s="116">
        <f t="shared" si="3"/>
        <v>80</v>
      </c>
      <c r="W16"/>
    </row>
    <row r="17" spans="1:23" ht="16.5" customHeight="1">
      <c r="A17" s="69">
        <v>11</v>
      </c>
      <c r="B17" s="59">
        <v>219</v>
      </c>
      <c r="C17" s="74" t="s">
        <v>38</v>
      </c>
      <c r="D17" s="92" t="s">
        <v>122</v>
      </c>
      <c r="E17" s="74" t="s">
        <v>21</v>
      </c>
      <c r="F17" s="110">
        <v>84</v>
      </c>
      <c r="G17" s="112">
        <v>71</v>
      </c>
      <c r="H17" s="110">
        <v>78</v>
      </c>
      <c r="I17" s="110">
        <v>83</v>
      </c>
      <c r="J17" s="112">
        <v>79</v>
      </c>
      <c r="K17" s="112"/>
      <c r="L17" s="113"/>
      <c r="M17" s="112">
        <v>10</v>
      </c>
      <c r="N17" s="112">
        <v>6</v>
      </c>
      <c r="O17" s="112">
        <v>6</v>
      </c>
      <c r="P17" s="112">
        <v>8</v>
      </c>
      <c r="Q17" s="114">
        <f t="shared" si="0"/>
        <v>245</v>
      </c>
      <c r="R17" s="64">
        <v>11</v>
      </c>
      <c r="S17" s="115">
        <f t="shared" si="1"/>
        <v>59</v>
      </c>
      <c r="T17" s="114">
        <f t="shared" si="2"/>
        <v>24</v>
      </c>
      <c r="U17" s="116">
        <f t="shared" si="3"/>
        <v>83</v>
      </c>
      <c r="W17"/>
    </row>
    <row r="18" spans="1:23" ht="16.5" customHeight="1">
      <c r="A18" s="69">
        <v>12</v>
      </c>
      <c r="B18" s="68">
        <v>141</v>
      </c>
      <c r="C18" s="74" t="s">
        <v>42</v>
      </c>
      <c r="D18" s="94" t="s">
        <v>123</v>
      </c>
      <c r="E18" s="74" t="s">
        <v>23</v>
      </c>
      <c r="F18" s="110">
        <v>79</v>
      </c>
      <c r="G18" s="112">
        <v>72</v>
      </c>
      <c r="H18" s="110">
        <v>81</v>
      </c>
      <c r="I18" s="110">
        <v>83</v>
      </c>
      <c r="J18" s="112">
        <v>76</v>
      </c>
      <c r="K18" s="112"/>
      <c r="L18" s="117"/>
      <c r="M18" s="64">
        <v>7</v>
      </c>
      <c r="N18" s="64">
        <v>6</v>
      </c>
      <c r="O18" s="64">
        <v>7</v>
      </c>
      <c r="P18" s="64">
        <v>10</v>
      </c>
      <c r="Q18" s="114">
        <f t="shared" si="0"/>
        <v>243</v>
      </c>
      <c r="R18" s="64">
        <v>12</v>
      </c>
      <c r="S18" s="115">
        <f t="shared" si="1"/>
        <v>58</v>
      </c>
      <c r="T18" s="114">
        <f t="shared" si="2"/>
        <v>24</v>
      </c>
      <c r="U18" s="116">
        <f t="shared" si="3"/>
        <v>82</v>
      </c>
      <c r="W18"/>
    </row>
    <row r="19" spans="1:23" ht="14.25" customHeight="1">
      <c r="A19" s="69">
        <v>13</v>
      </c>
      <c r="B19" s="59">
        <v>530</v>
      </c>
      <c r="C19" s="74" t="s">
        <v>36</v>
      </c>
      <c r="D19" s="89" t="s">
        <v>116</v>
      </c>
      <c r="E19" s="74" t="s">
        <v>23</v>
      </c>
      <c r="F19" s="110">
        <v>80</v>
      </c>
      <c r="G19" s="110">
        <v>81</v>
      </c>
      <c r="H19" s="110">
        <v>78</v>
      </c>
      <c r="I19" s="112">
        <v>1</v>
      </c>
      <c r="J19" s="112">
        <v>70</v>
      </c>
      <c r="K19" s="112"/>
      <c r="L19" s="117"/>
      <c r="M19" s="64">
        <v>9</v>
      </c>
      <c r="N19" s="64">
        <v>9</v>
      </c>
      <c r="O19" s="64">
        <v>9</v>
      </c>
      <c r="P19" s="64">
        <v>3</v>
      </c>
      <c r="Q19" s="114">
        <f t="shared" si="0"/>
        <v>239</v>
      </c>
      <c r="R19" s="64">
        <v>13</v>
      </c>
      <c r="S19" s="115">
        <f t="shared" si="1"/>
        <v>57</v>
      </c>
      <c r="T19" s="114">
        <f t="shared" si="2"/>
        <v>27</v>
      </c>
      <c r="U19" s="116">
        <f t="shared" si="3"/>
        <v>84</v>
      </c>
      <c r="W19"/>
    </row>
    <row r="20" spans="1:23" ht="14.25" customHeight="1">
      <c r="A20" s="69">
        <v>14</v>
      </c>
      <c r="B20" s="68">
        <v>220</v>
      </c>
      <c r="C20" s="74" t="s">
        <v>44</v>
      </c>
      <c r="D20" s="86" t="s">
        <v>121</v>
      </c>
      <c r="E20" s="74" t="s">
        <v>23</v>
      </c>
      <c r="F20" s="110">
        <v>77</v>
      </c>
      <c r="G20" s="110">
        <v>83</v>
      </c>
      <c r="H20" s="110">
        <v>83</v>
      </c>
      <c r="I20" s="112">
        <v>77</v>
      </c>
      <c r="J20" s="112">
        <v>70</v>
      </c>
      <c r="K20" s="112"/>
      <c r="L20" s="117"/>
      <c r="M20" s="64">
        <v>6</v>
      </c>
      <c r="N20" s="64">
        <v>7</v>
      </c>
      <c r="O20" s="64">
        <v>9</v>
      </c>
      <c r="P20" s="64">
        <v>7</v>
      </c>
      <c r="Q20" s="114">
        <f t="shared" si="0"/>
        <v>243</v>
      </c>
      <c r="R20" s="64">
        <v>14</v>
      </c>
      <c r="S20" s="115">
        <f t="shared" si="1"/>
        <v>56</v>
      </c>
      <c r="T20" s="114">
        <f t="shared" si="2"/>
        <v>23</v>
      </c>
      <c r="U20" s="116">
        <f t="shared" si="3"/>
        <v>79</v>
      </c>
      <c r="W20"/>
    </row>
    <row r="21" spans="1:23" ht="14.25" customHeight="1">
      <c r="A21" s="69">
        <v>15</v>
      </c>
      <c r="B21" s="59">
        <v>13</v>
      </c>
      <c r="C21" s="74" t="s">
        <v>46</v>
      </c>
      <c r="D21" s="92" t="s">
        <v>122</v>
      </c>
      <c r="E21" s="74" t="s">
        <v>20</v>
      </c>
      <c r="F21" s="112">
        <v>74</v>
      </c>
      <c r="G21" s="110">
        <v>75</v>
      </c>
      <c r="H21" s="110">
        <v>84</v>
      </c>
      <c r="I21" s="110">
        <v>79</v>
      </c>
      <c r="J21" s="112">
        <v>64</v>
      </c>
      <c r="K21" s="112"/>
      <c r="L21" s="117"/>
      <c r="M21" s="64">
        <v>8</v>
      </c>
      <c r="N21" s="64">
        <v>7</v>
      </c>
      <c r="O21" s="64">
        <v>10</v>
      </c>
      <c r="P21" s="64">
        <v>8</v>
      </c>
      <c r="Q21" s="114">
        <f t="shared" si="0"/>
        <v>238</v>
      </c>
      <c r="R21" s="64">
        <v>15</v>
      </c>
      <c r="S21" s="115">
        <f t="shared" si="1"/>
        <v>55</v>
      </c>
      <c r="T21" s="114">
        <f t="shared" si="2"/>
        <v>26</v>
      </c>
      <c r="U21" s="116">
        <f t="shared" si="3"/>
        <v>81</v>
      </c>
      <c r="W21"/>
    </row>
    <row r="22" spans="1:21" ht="16.5" customHeight="1">
      <c r="A22" s="69">
        <v>16</v>
      </c>
      <c r="B22" s="59">
        <v>91</v>
      </c>
      <c r="C22" s="74" t="s">
        <v>41</v>
      </c>
      <c r="D22" s="92" t="s">
        <v>122</v>
      </c>
      <c r="E22" s="74" t="s">
        <v>23</v>
      </c>
      <c r="F22" s="110">
        <v>76</v>
      </c>
      <c r="G22" s="110">
        <v>79</v>
      </c>
      <c r="H22" s="110">
        <v>82</v>
      </c>
      <c r="I22" s="112">
        <v>76</v>
      </c>
      <c r="J22" s="112"/>
      <c r="K22" s="112"/>
      <c r="L22" s="117"/>
      <c r="M22" s="64">
        <v>5</v>
      </c>
      <c r="N22" s="64">
        <v>5</v>
      </c>
      <c r="O22" s="64">
        <v>8</v>
      </c>
      <c r="P22" s="64">
        <v>8</v>
      </c>
      <c r="Q22" s="114">
        <f t="shared" si="0"/>
        <v>237</v>
      </c>
      <c r="R22" s="64">
        <v>16</v>
      </c>
      <c r="S22" s="115">
        <f t="shared" si="1"/>
        <v>54</v>
      </c>
      <c r="T22" s="114">
        <f t="shared" si="2"/>
        <v>21</v>
      </c>
      <c r="U22" s="116">
        <f t="shared" si="3"/>
        <v>75</v>
      </c>
    </row>
    <row r="23" spans="1:21" ht="16.5" customHeight="1">
      <c r="A23" s="69">
        <v>17</v>
      </c>
      <c r="B23" s="68">
        <v>191</v>
      </c>
      <c r="C23" s="74" t="s">
        <v>66</v>
      </c>
      <c r="D23" s="86" t="s">
        <v>121</v>
      </c>
      <c r="E23" s="74" t="s">
        <v>20</v>
      </c>
      <c r="F23" s="112">
        <v>64</v>
      </c>
      <c r="G23" s="110">
        <v>78</v>
      </c>
      <c r="H23" s="110">
        <v>78</v>
      </c>
      <c r="I23" s="110">
        <v>80</v>
      </c>
      <c r="J23" s="112"/>
      <c r="K23" s="112"/>
      <c r="L23" s="113"/>
      <c r="M23" s="112">
        <v>5</v>
      </c>
      <c r="N23" s="112">
        <v>8</v>
      </c>
      <c r="O23" s="112">
        <v>10</v>
      </c>
      <c r="P23" s="112">
        <v>8</v>
      </c>
      <c r="Q23" s="114">
        <f t="shared" si="0"/>
        <v>236</v>
      </c>
      <c r="R23" s="64">
        <v>17</v>
      </c>
      <c r="S23" s="115">
        <f t="shared" si="1"/>
        <v>53</v>
      </c>
      <c r="T23" s="114">
        <f t="shared" si="2"/>
        <v>26</v>
      </c>
      <c r="U23" s="116">
        <f t="shared" si="3"/>
        <v>79</v>
      </c>
    </row>
    <row r="24" spans="1:21" ht="14.25" customHeight="1">
      <c r="A24" s="69">
        <v>18</v>
      </c>
      <c r="B24" s="59">
        <v>259</v>
      </c>
      <c r="C24" s="74" t="s">
        <v>40</v>
      </c>
      <c r="D24" s="92" t="s">
        <v>122</v>
      </c>
      <c r="E24" s="74" t="s">
        <v>24</v>
      </c>
      <c r="F24" s="110">
        <v>80</v>
      </c>
      <c r="G24" s="110">
        <v>84</v>
      </c>
      <c r="H24" s="110">
        <v>71</v>
      </c>
      <c r="I24" s="112">
        <v>45</v>
      </c>
      <c r="J24" s="112"/>
      <c r="K24" s="112"/>
      <c r="L24" s="117"/>
      <c r="M24" s="64">
        <v>9</v>
      </c>
      <c r="N24" s="64">
        <v>10</v>
      </c>
      <c r="O24" s="64">
        <v>7</v>
      </c>
      <c r="P24" s="64">
        <v>6</v>
      </c>
      <c r="Q24" s="114">
        <f t="shared" si="0"/>
        <v>235</v>
      </c>
      <c r="R24" s="64">
        <v>18</v>
      </c>
      <c r="S24" s="115">
        <f t="shared" si="1"/>
        <v>52</v>
      </c>
      <c r="T24" s="114">
        <f t="shared" si="2"/>
        <v>26</v>
      </c>
      <c r="U24" s="116">
        <f t="shared" si="3"/>
        <v>78</v>
      </c>
    </row>
    <row r="25" spans="1:21" ht="16.5" customHeight="1">
      <c r="A25" s="69">
        <v>19</v>
      </c>
      <c r="B25" s="59">
        <v>288</v>
      </c>
      <c r="C25" s="74" t="s">
        <v>37</v>
      </c>
      <c r="D25" s="86" t="s">
        <v>121</v>
      </c>
      <c r="E25" s="74" t="s">
        <v>23</v>
      </c>
      <c r="F25" s="112">
        <v>75</v>
      </c>
      <c r="G25" s="110">
        <v>79</v>
      </c>
      <c r="H25" s="110">
        <v>77</v>
      </c>
      <c r="I25" s="110">
        <v>77</v>
      </c>
      <c r="J25" s="112"/>
      <c r="K25" s="112"/>
      <c r="L25" s="117"/>
      <c r="M25" s="64">
        <v>7</v>
      </c>
      <c r="N25" s="64">
        <v>9</v>
      </c>
      <c r="O25" s="64">
        <v>8</v>
      </c>
      <c r="P25" s="64">
        <v>7</v>
      </c>
      <c r="Q25" s="114">
        <f t="shared" si="0"/>
        <v>233</v>
      </c>
      <c r="R25" s="64">
        <v>19</v>
      </c>
      <c r="S25" s="115">
        <f t="shared" si="1"/>
        <v>51</v>
      </c>
      <c r="T25" s="114">
        <f t="shared" si="2"/>
        <v>24</v>
      </c>
      <c r="U25" s="116">
        <f t="shared" si="3"/>
        <v>75</v>
      </c>
    </row>
    <row r="26" spans="1:21" ht="14.25" customHeight="1">
      <c r="A26" s="69">
        <v>20</v>
      </c>
      <c r="B26" s="59">
        <v>556</v>
      </c>
      <c r="C26" s="74" t="s">
        <v>47</v>
      </c>
      <c r="D26" s="92" t="s">
        <v>122</v>
      </c>
      <c r="E26" s="74" t="s">
        <v>21</v>
      </c>
      <c r="F26" s="112">
        <v>72</v>
      </c>
      <c r="G26" s="110">
        <v>75</v>
      </c>
      <c r="H26" s="110">
        <v>80</v>
      </c>
      <c r="I26" s="110">
        <v>76</v>
      </c>
      <c r="J26" s="112"/>
      <c r="K26" s="112"/>
      <c r="L26" s="117"/>
      <c r="M26" s="64">
        <v>6</v>
      </c>
      <c r="N26" s="64">
        <v>7</v>
      </c>
      <c r="O26" s="64">
        <v>7</v>
      </c>
      <c r="P26" s="64">
        <v>5</v>
      </c>
      <c r="Q26" s="114">
        <f t="shared" si="0"/>
        <v>231</v>
      </c>
      <c r="R26" s="64">
        <v>20</v>
      </c>
      <c r="S26" s="115">
        <f t="shared" si="1"/>
        <v>50</v>
      </c>
      <c r="T26" s="114">
        <f t="shared" si="2"/>
        <v>20</v>
      </c>
      <c r="U26" s="116">
        <f t="shared" si="3"/>
        <v>70</v>
      </c>
    </row>
    <row r="27" spans="1:21" ht="14.25" customHeight="1">
      <c r="A27" s="69">
        <v>21</v>
      </c>
      <c r="B27" s="59">
        <v>97</v>
      </c>
      <c r="C27" s="74" t="s">
        <v>82</v>
      </c>
      <c r="D27" s="92" t="s">
        <v>122</v>
      </c>
      <c r="E27" s="74" t="s">
        <v>24</v>
      </c>
      <c r="F27" s="110">
        <v>80</v>
      </c>
      <c r="G27" s="112">
        <v>69</v>
      </c>
      <c r="H27" s="110">
        <v>76</v>
      </c>
      <c r="I27" s="110">
        <v>74</v>
      </c>
      <c r="J27" s="112"/>
      <c r="K27" s="112"/>
      <c r="L27" s="113"/>
      <c r="M27" s="112">
        <v>8</v>
      </c>
      <c r="N27" s="112">
        <v>5</v>
      </c>
      <c r="O27" s="112">
        <v>6</v>
      </c>
      <c r="P27" s="112">
        <v>6</v>
      </c>
      <c r="Q27" s="114">
        <f t="shared" si="0"/>
        <v>230</v>
      </c>
      <c r="R27" s="64">
        <v>21</v>
      </c>
      <c r="S27" s="115">
        <f t="shared" si="1"/>
        <v>49</v>
      </c>
      <c r="T27" s="114">
        <f t="shared" si="2"/>
        <v>20</v>
      </c>
      <c r="U27" s="116">
        <f t="shared" si="3"/>
        <v>69</v>
      </c>
    </row>
    <row r="28" spans="1:21" ht="16.5" customHeight="1">
      <c r="A28" s="69">
        <v>22</v>
      </c>
      <c r="B28" s="59">
        <v>89</v>
      </c>
      <c r="C28" s="74" t="s">
        <v>39</v>
      </c>
      <c r="D28" s="92" t="s">
        <v>122</v>
      </c>
      <c r="E28" s="74" t="s">
        <v>20</v>
      </c>
      <c r="F28" s="112">
        <v>64</v>
      </c>
      <c r="G28" s="110">
        <v>63</v>
      </c>
      <c r="H28" s="110">
        <v>83</v>
      </c>
      <c r="I28" s="110">
        <v>81</v>
      </c>
      <c r="J28" s="112"/>
      <c r="K28" s="112"/>
      <c r="L28" s="113"/>
      <c r="M28" s="112">
        <v>7</v>
      </c>
      <c r="N28" s="112">
        <v>4</v>
      </c>
      <c r="O28" s="112">
        <v>8</v>
      </c>
      <c r="P28" s="112">
        <v>8</v>
      </c>
      <c r="Q28" s="114">
        <f t="shared" si="0"/>
        <v>228</v>
      </c>
      <c r="R28" s="64">
        <v>22</v>
      </c>
      <c r="S28" s="115">
        <f t="shared" si="1"/>
        <v>48</v>
      </c>
      <c r="T28" s="114">
        <f t="shared" si="2"/>
        <v>23</v>
      </c>
      <c r="U28" s="116">
        <f t="shared" si="3"/>
        <v>71</v>
      </c>
    </row>
    <row r="29" spans="1:21" ht="14.25" customHeight="1">
      <c r="A29" s="69">
        <v>23</v>
      </c>
      <c r="B29" s="59">
        <v>333</v>
      </c>
      <c r="C29" s="74" t="s">
        <v>49</v>
      </c>
      <c r="D29" s="92" t="s">
        <v>122</v>
      </c>
      <c r="E29" s="74" t="s">
        <v>21</v>
      </c>
      <c r="F29" s="110">
        <v>82</v>
      </c>
      <c r="G29" s="110">
        <v>71</v>
      </c>
      <c r="H29" s="110">
        <v>71</v>
      </c>
      <c r="I29" s="112">
        <v>57</v>
      </c>
      <c r="J29" s="112"/>
      <c r="K29" s="112"/>
      <c r="L29" s="113"/>
      <c r="M29" s="112">
        <v>8</v>
      </c>
      <c r="N29" s="112">
        <v>7</v>
      </c>
      <c r="O29" s="112">
        <v>6</v>
      </c>
      <c r="P29" s="112">
        <v>5</v>
      </c>
      <c r="Q29" s="114">
        <f t="shared" si="0"/>
        <v>224</v>
      </c>
      <c r="R29" s="64">
        <v>23</v>
      </c>
      <c r="S29" s="115">
        <f t="shared" si="1"/>
        <v>47</v>
      </c>
      <c r="T29" s="114">
        <f t="shared" si="2"/>
        <v>21</v>
      </c>
      <c r="U29" s="116">
        <f t="shared" si="3"/>
        <v>68</v>
      </c>
    </row>
    <row r="30" spans="1:21" ht="14.25" customHeight="1">
      <c r="A30" s="69">
        <v>24</v>
      </c>
      <c r="B30" s="59">
        <v>120</v>
      </c>
      <c r="C30" s="74" t="s">
        <v>174</v>
      </c>
      <c r="D30" s="92" t="s">
        <v>122</v>
      </c>
      <c r="E30" s="74" t="s">
        <v>24</v>
      </c>
      <c r="F30" s="112">
        <v>4</v>
      </c>
      <c r="G30" s="110">
        <v>70</v>
      </c>
      <c r="H30" s="110">
        <v>71</v>
      </c>
      <c r="I30" s="110">
        <v>82</v>
      </c>
      <c r="J30" s="112"/>
      <c r="K30" s="112"/>
      <c r="L30" s="117"/>
      <c r="M30" s="64">
        <v>4</v>
      </c>
      <c r="N30" s="64">
        <v>5</v>
      </c>
      <c r="O30" s="64">
        <v>6</v>
      </c>
      <c r="P30" s="64">
        <v>9</v>
      </c>
      <c r="Q30" s="114">
        <f t="shared" si="0"/>
        <v>223</v>
      </c>
      <c r="R30" s="64">
        <v>24</v>
      </c>
      <c r="S30" s="115">
        <f t="shared" si="1"/>
        <v>46</v>
      </c>
      <c r="T30" s="114">
        <f t="shared" si="2"/>
        <v>20</v>
      </c>
      <c r="U30" s="116">
        <f t="shared" si="3"/>
        <v>66</v>
      </c>
    </row>
    <row r="31" spans="1:21" ht="16.5" customHeight="1">
      <c r="A31" s="69">
        <v>25</v>
      </c>
      <c r="B31" s="59">
        <v>126</v>
      </c>
      <c r="C31" s="74" t="s">
        <v>86</v>
      </c>
      <c r="D31" s="92" t="s">
        <v>122</v>
      </c>
      <c r="E31" s="74" t="s">
        <v>24</v>
      </c>
      <c r="F31" s="110">
        <v>73</v>
      </c>
      <c r="G31" s="110">
        <v>76</v>
      </c>
      <c r="H31" s="112">
        <v>48</v>
      </c>
      <c r="I31" s="110">
        <v>72</v>
      </c>
      <c r="J31" s="112"/>
      <c r="K31" s="112"/>
      <c r="L31" s="117"/>
      <c r="M31" s="64">
        <v>7</v>
      </c>
      <c r="N31" s="64">
        <v>8</v>
      </c>
      <c r="O31" s="64">
        <v>5</v>
      </c>
      <c r="P31" s="64">
        <v>5</v>
      </c>
      <c r="Q31" s="114">
        <f t="shared" si="0"/>
        <v>221</v>
      </c>
      <c r="R31" s="64">
        <v>25</v>
      </c>
      <c r="S31" s="115">
        <f t="shared" si="1"/>
        <v>45</v>
      </c>
      <c r="T31" s="114">
        <f t="shared" si="2"/>
        <v>20</v>
      </c>
      <c r="U31" s="116">
        <f t="shared" si="3"/>
        <v>65</v>
      </c>
    </row>
    <row r="32" spans="1:21" ht="16.5" customHeight="1">
      <c r="A32" s="69">
        <v>26</v>
      </c>
      <c r="B32" s="59">
        <v>192</v>
      </c>
      <c r="C32" s="74" t="s">
        <v>68</v>
      </c>
      <c r="D32" s="92" t="s">
        <v>122</v>
      </c>
      <c r="E32" s="74" t="s">
        <v>24</v>
      </c>
      <c r="F32" s="110">
        <v>70</v>
      </c>
      <c r="G32" s="110">
        <v>70</v>
      </c>
      <c r="H32" s="112">
        <v>66</v>
      </c>
      <c r="I32" s="110">
        <v>80</v>
      </c>
      <c r="J32" s="112"/>
      <c r="K32" s="112"/>
      <c r="L32" s="117"/>
      <c r="M32" s="64">
        <v>8</v>
      </c>
      <c r="N32" s="64">
        <v>5</v>
      </c>
      <c r="O32" s="64">
        <v>4</v>
      </c>
      <c r="P32" s="64">
        <v>7</v>
      </c>
      <c r="Q32" s="114">
        <f t="shared" si="0"/>
        <v>220</v>
      </c>
      <c r="R32" s="64">
        <v>26</v>
      </c>
      <c r="S32" s="115">
        <f t="shared" si="1"/>
        <v>44</v>
      </c>
      <c r="T32" s="114">
        <f t="shared" si="2"/>
        <v>20</v>
      </c>
      <c r="U32" s="116">
        <f t="shared" si="3"/>
        <v>64</v>
      </c>
    </row>
    <row r="33" spans="1:21" ht="14.25" customHeight="1">
      <c r="A33" s="69">
        <v>27</v>
      </c>
      <c r="B33" s="59">
        <v>105</v>
      </c>
      <c r="C33" s="74" t="s">
        <v>89</v>
      </c>
      <c r="D33" s="92" t="s">
        <v>122</v>
      </c>
      <c r="E33" s="74" t="s">
        <v>24</v>
      </c>
      <c r="F33" s="110">
        <v>70</v>
      </c>
      <c r="G33" s="110">
        <v>78</v>
      </c>
      <c r="H33" s="110">
        <v>69</v>
      </c>
      <c r="I33" s="112">
        <v>46</v>
      </c>
      <c r="J33" s="112"/>
      <c r="K33" s="112"/>
      <c r="L33" s="117"/>
      <c r="M33" s="64">
        <v>7</v>
      </c>
      <c r="N33" s="64">
        <v>8</v>
      </c>
      <c r="O33" s="64">
        <v>5</v>
      </c>
      <c r="P33" s="64">
        <v>5</v>
      </c>
      <c r="Q33" s="114">
        <f t="shared" si="0"/>
        <v>217</v>
      </c>
      <c r="R33" s="64">
        <v>27</v>
      </c>
      <c r="S33" s="115">
        <f t="shared" si="1"/>
        <v>43</v>
      </c>
      <c r="T33" s="114">
        <f t="shared" si="2"/>
        <v>20</v>
      </c>
      <c r="U33" s="116">
        <f t="shared" si="3"/>
        <v>63</v>
      </c>
    </row>
    <row r="34" spans="1:21" ht="16.5" customHeight="1">
      <c r="A34" s="69">
        <v>28</v>
      </c>
      <c r="B34" s="59">
        <v>260</v>
      </c>
      <c r="C34" s="74" t="s">
        <v>73</v>
      </c>
      <c r="D34" s="94" t="s">
        <v>123</v>
      </c>
      <c r="E34" s="74" t="s">
        <v>24</v>
      </c>
      <c r="F34" s="112">
        <v>62</v>
      </c>
      <c r="G34" s="110">
        <v>72</v>
      </c>
      <c r="H34" s="110">
        <v>68</v>
      </c>
      <c r="I34" s="110">
        <v>67</v>
      </c>
      <c r="J34" s="112"/>
      <c r="K34" s="112"/>
      <c r="L34" s="113"/>
      <c r="M34" s="112">
        <v>5</v>
      </c>
      <c r="N34" s="112">
        <v>6</v>
      </c>
      <c r="O34" s="112">
        <v>4</v>
      </c>
      <c r="P34" s="112">
        <v>4</v>
      </c>
      <c r="Q34" s="114">
        <f t="shared" si="0"/>
        <v>207</v>
      </c>
      <c r="R34" s="64">
        <v>28</v>
      </c>
      <c r="S34" s="115">
        <f t="shared" si="1"/>
        <v>42</v>
      </c>
      <c r="T34" s="114">
        <f t="shared" si="2"/>
        <v>15</v>
      </c>
      <c r="U34" s="116">
        <f t="shared" si="3"/>
        <v>57</v>
      </c>
    </row>
    <row r="35" spans="1:21" ht="14.25" customHeight="1">
      <c r="A35" s="69">
        <v>29</v>
      </c>
      <c r="B35" s="59">
        <v>212</v>
      </c>
      <c r="C35" s="74" t="s">
        <v>72</v>
      </c>
      <c r="D35" s="94" t="s">
        <v>123</v>
      </c>
      <c r="E35" s="74" t="s">
        <v>24</v>
      </c>
      <c r="F35" s="110">
        <v>68</v>
      </c>
      <c r="G35" s="112">
        <v>55</v>
      </c>
      <c r="H35" s="110">
        <v>67</v>
      </c>
      <c r="I35" s="110">
        <v>69</v>
      </c>
      <c r="J35" s="112"/>
      <c r="K35" s="112"/>
      <c r="L35" s="117"/>
      <c r="M35" s="64">
        <v>6</v>
      </c>
      <c r="N35" s="64">
        <v>3</v>
      </c>
      <c r="O35" s="64">
        <v>5</v>
      </c>
      <c r="P35" s="64">
        <v>7</v>
      </c>
      <c r="Q35" s="114">
        <f t="shared" si="0"/>
        <v>204</v>
      </c>
      <c r="R35" s="64">
        <v>29</v>
      </c>
      <c r="S35" s="115">
        <f t="shared" si="1"/>
        <v>41</v>
      </c>
      <c r="T35" s="114">
        <f t="shared" si="2"/>
        <v>18</v>
      </c>
      <c r="U35" s="116">
        <f t="shared" si="3"/>
        <v>59</v>
      </c>
    </row>
    <row r="36" spans="1:21" ht="16.5" customHeight="1">
      <c r="A36" s="69">
        <v>30</v>
      </c>
      <c r="B36" s="59">
        <v>84</v>
      </c>
      <c r="C36" s="74" t="s">
        <v>76</v>
      </c>
      <c r="D36" s="94" t="s">
        <v>123</v>
      </c>
      <c r="E36" s="74" t="s">
        <v>24</v>
      </c>
      <c r="F36" s="110">
        <v>67</v>
      </c>
      <c r="G36" s="110">
        <v>64</v>
      </c>
      <c r="H36" s="110">
        <v>64</v>
      </c>
      <c r="I36" s="112">
        <v>41</v>
      </c>
      <c r="J36" s="112"/>
      <c r="K36" s="112"/>
      <c r="L36" s="117"/>
      <c r="M36" s="64">
        <v>6</v>
      </c>
      <c r="N36" s="64">
        <v>4</v>
      </c>
      <c r="O36" s="64">
        <v>3</v>
      </c>
      <c r="P36" s="64">
        <v>3</v>
      </c>
      <c r="Q36" s="114">
        <f t="shared" si="0"/>
        <v>195</v>
      </c>
      <c r="R36" s="64">
        <v>30</v>
      </c>
      <c r="S36" s="115">
        <f t="shared" si="1"/>
        <v>40</v>
      </c>
      <c r="T36" s="114">
        <f t="shared" si="2"/>
        <v>13</v>
      </c>
      <c r="U36" s="116">
        <f t="shared" si="3"/>
        <v>53</v>
      </c>
    </row>
    <row r="37" spans="1:21" ht="14.25" customHeight="1">
      <c r="A37" s="69">
        <v>31</v>
      </c>
      <c r="B37" s="59">
        <v>165</v>
      </c>
      <c r="C37" s="74" t="s">
        <v>53</v>
      </c>
      <c r="D37" s="94" t="s">
        <v>123</v>
      </c>
      <c r="E37" s="74" t="s">
        <v>23</v>
      </c>
      <c r="F37" s="110">
        <v>58</v>
      </c>
      <c r="G37" s="112">
        <v>43</v>
      </c>
      <c r="H37" s="110">
        <v>61</v>
      </c>
      <c r="I37" s="110">
        <v>67</v>
      </c>
      <c r="J37" s="112"/>
      <c r="K37" s="112"/>
      <c r="L37" s="113"/>
      <c r="M37" s="112">
        <v>4</v>
      </c>
      <c r="N37" s="112">
        <v>3</v>
      </c>
      <c r="O37" s="112">
        <v>7</v>
      </c>
      <c r="P37" s="112">
        <v>6</v>
      </c>
      <c r="Q37" s="114">
        <f t="shared" si="0"/>
        <v>186</v>
      </c>
      <c r="R37" s="64">
        <v>31</v>
      </c>
      <c r="S37" s="115">
        <f t="shared" si="1"/>
        <v>39</v>
      </c>
      <c r="T37" s="114">
        <f t="shared" si="2"/>
        <v>17</v>
      </c>
      <c r="U37" s="116">
        <f t="shared" si="3"/>
        <v>56</v>
      </c>
    </row>
    <row r="38" spans="1:21" ht="14.25" customHeight="1">
      <c r="A38" s="69">
        <v>32</v>
      </c>
      <c r="B38" s="59">
        <v>513</v>
      </c>
      <c r="C38" s="60" t="s">
        <v>56</v>
      </c>
      <c r="D38" s="94" t="s">
        <v>123</v>
      </c>
      <c r="E38" s="74" t="s">
        <v>21</v>
      </c>
      <c r="F38" s="112">
        <v>15</v>
      </c>
      <c r="G38" s="110">
        <v>58</v>
      </c>
      <c r="H38" s="110">
        <v>64</v>
      </c>
      <c r="I38" s="110">
        <v>62</v>
      </c>
      <c r="J38" s="112"/>
      <c r="K38" s="112"/>
      <c r="L38" s="117"/>
      <c r="M38" s="64">
        <v>4</v>
      </c>
      <c r="N38" s="64">
        <v>4</v>
      </c>
      <c r="O38" s="64">
        <v>3</v>
      </c>
      <c r="P38" s="64">
        <v>6</v>
      </c>
      <c r="Q38" s="114">
        <f t="shared" si="0"/>
        <v>184</v>
      </c>
      <c r="R38" s="64">
        <v>32</v>
      </c>
      <c r="S38" s="115">
        <f t="shared" si="1"/>
        <v>38</v>
      </c>
      <c r="T38" s="114">
        <f t="shared" si="2"/>
        <v>14</v>
      </c>
      <c r="U38" s="116">
        <f t="shared" si="3"/>
        <v>52</v>
      </c>
    </row>
    <row r="39" spans="1:21" ht="16.5" customHeight="1">
      <c r="A39" s="69">
        <v>33</v>
      </c>
      <c r="B39" s="59">
        <v>53</v>
      </c>
      <c r="C39" s="74" t="s">
        <v>149</v>
      </c>
      <c r="D39" s="86" t="s">
        <v>121</v>
      </c>
      <c r="E39" s="74" t="s">
        <v>24</v>
      </c>
      <c r="F39" s="110">
        <v>85</v>
      </c>
      <c r="G39" s="110">
        <v>79</v>
      </c>
      <c r="H39" s="110">
        <v>0</v>
      </c>
      <c r="I39" s="112">
        <v>0</v>
      </c>
      <c r="J39" s="112"/>
      <c r="K39" s="112"/>
      <c r="L39" s="117"/>
      <c r="M39" s="64">
        <v>9</v>
      </c>
      <c r="N39" s="64">
        <v>8</v>
      </c>
      <c r="O39" s="64">
        <v>3</v>
      </c>
      <c r="P39" s="64">
        <v>3</v>
      </c>
      <c r="Q39" s="114">
        <f t="shared" si="0"/>
        <v>164</v>
      </c>
      <c r="R39" s="64">
        <v>33</v>
      </c>
      <c r="S39" s="115">
        <f t="shared" si="1"/>
        <v>37</v>
      </c>
      <c r="T39" s="114">
        <f t="shared" si="2"/>
        <v>20</v>
      </c>
      <c r="U39" s="116">
        <f t="shared" si="3"/>
        <v>57</v>
      </c>
    </row>
    <row r="40" spans="1:21" ht="16.5" customHeight="1">
      <c r="A40" s="69">
        <v>34</v>
      </c>
      <c r="B40" s="59">
        <v>532</v>
      </c>
      <c r="C40" s="60" t="s">
        <v>175</v>
      </c>
      <c r="D40" s="122" t="s">
        <v>124</v>
      </c>
      <c r="E40" s="74" t="s">
        <v>23</v>
      </c>
      <c r="F40" s="110">
        <v>52</v>
      </c>
      <c r="G40" s="110">
        <v>51</v>
      </c>
      <c r="H40" s="110">
        <v>57</v>
      </c>
      <c r="I40" s="112">
        <v>43</v>
      </c>
      <c r="J40" s="112"/>
      <c r="K40" s="112"/>
      <c r="L40" s="117"/>
      <c r="M40" s="64">
        <v>4</v>
      </c>
      <c r="N40" s="64">
        <v>6</v>
      </c>
      <c r="O40" s="64">
        <v>6</v>
      </c>
      <c r="P40" s="64">
        <v>4</v>
      </c>
      <c r="Q40" s="114">
        <f t="shared" si="0"/>
        <v>160</v>
      </c>
      <c r="R40" s="64">
        <v>34</v>
      </c>
      <c r="S40" s="115">
        <f t="shared" si="1"/>
        <v>36</v>
      </c>
      <c r="T40" s="114">
        <f t="shared" si="2"/>
        <v>16</v>
      </c>
      <c r="U40" s="116">
        <f t="shared" si="3"/>
        <v>52</v>
      </c>
    </row>
    <row r="41" spans="1:21" ht="14.25" customHeight="1">
      <c r="A41" s="69">
        <v>35</v>
      </c>
      <c r="B41" s="59">
        <v>472</v>
      </c>
      <c r="C41" s="74" t="s">
        <v>77</v>
      </c>
      <c r="D41" s="94" t="s">
        <v>123</v>
      </c>
      <c r="E41" s="74" t="s">
        <v>24</v>
      </c>
      <c r="F41" s="110">
        <v>36</v>
      </c>
      <c r="G41" s="112">
        <v>23</v>
      </c>
      <c r="H41" s="110">
        <v>45</v>
      </c>
      <c r="I41" s="110">
        <v>47</v>
      </c>
      <c r="J41" s="112"/>
      <c r="K41" s="112"/>
      <c r="L41" s="117"/>
      <c r="M41" s="64">
        <v>5</v>
      </c>
      <c r="N41" s="64">
        <v>5</v>
      </c>
      <c r="O41" s="64">
        <v>4</v>
      </c>
      <c r="P41" s="64">
        <v>4</v>
      </c>
      <c r="Q41" s="114">
        <f t="shared" si="0"/>
        <v>128</v>
      </c>
      <c r="R41" s="64">
        <v>35</v>
      </c>
      <c r="S41" s="115">
        <f t="shared" si="1"/>
        <v>35</v>
      </c>
      <c r="T41" s="114">
        <f t="shared" si="2"/>
        <v>14</v>
      </c>
      <c r="U41" s="116">
        <f t="shared" si="3"/>
        <v>49</v>
      </c>
    </row>
    <row r="42" spans="1:21" ht="14.25" customHeight="1">
      <c r="A42" s="69">
        <v>36</v>
      </c>
      <c r="B42" s="59">
        <v>163</v>
      </c>
      <c r="C42" s="74" t="s">
        <v>52</v>
      </c>
      <c r="D42" s="94" t="s">
        <v>123</v>
      </c>
      <c r="E42" s="74" t="s">
        <v>23</v>
      </c>
      <c r="F42" s="110">
        <v>66</v>
      </c>
      <c r="G42" s="110">
        <v>17</v>
      </c>
      <c r="H42" s="110">
        <v>0</v>
      </c>
      <c r="I42" s="112">
        <v>0</v>
      </c>
      <c r="J42" s="112"/>
      <c r="K42" s="112"/>
      <c r="L42" s="117"/>
      <c r="M42" s="64">
        <v>3</v>
      </c>
      <c r="N42" s="64">
        <v>4</v>
      </c>
      <c r="O42" s="64">
        <v>4</v>
      </c>
      <c r="P42" s="64">
        <v>3</v>
      </c>
      <c r="Q42" s="114">
        <f t="shared" si="0"/>
        <v>83</v>
      </c>
      <c r="R42" s="64">
        <v>36</v>
      </c>
      <c r="S42" s="115">
        <f t="shared" si="1"/>
        <v>34</v>
      </c>
      <c r="T42" s="114">
        <f t="shared" si="2"/>
        <v>11</v>
      </c>
      <c r="U42" s="116">
        <f t="shared" si="3"/>
        <v>45</v>
      </c>
    </row>
    <row r="43" spans="1:21" ht="14.25" customHeight="1">
      <c r="A43" s="69">
        <v>37</v>
      </c>
      <c r="B43" s="68">
        <v>121</v>
      </c>
      <c r="C43" s="74" t="s">
        <v>71</v>
      </c>
      <c r="D43" s="92" t="s">
        <v>122</v>
      </c>
      <c r="E43" s="74" t="s">
        <v>24</v>
      </c>
      <c r="F43" s="110">
        <v>59</v>
      </c>
      <c r="G43" s="110">
        <v>3</v>
      </c>
      <c r="H43" s="112">
        <v>0</v>
      </c>
      <c r="I43" s="110">
        <v>10</v>
      </c>
      <c r="J43" s="112"/>
      <c r="K43" s="112"/>
      <c r="L43" s="117"/>
      <c r="M43" s="64">
        <v>5</v>
      </c>
      <c r="N43" s="64">
        <v>3</v>
      </c>
      <c r="O43" s="64">
        <v>3</v>
      </c>
      <c r="P43" s="64">
        <v>5</v>
      </c>
      <c r="Q43" s="114">
        <f t="shared" si="0"/>
        <v>72</v>
      </c>
      <c r="R43" s="64">
        <v>37</v>
      </c>
      <c r="S43" s="115">
        <f t="shared" si="1"/>
        <v>33</v>
      </c>
      <c r="T43" s="114">
        <f t="shared" si="2"/>
        <v>13</v>
      </c>
      <c r="U43" s="116">
        <f t="shared" si="3"/>
        <v>46</v>
      </c>
    </row>
    <row r="44" spans="2:4" ht="12.75" customHeight="1">
      <c r="B44"/>
      <c r="C44"/>
      <c r="D44"/>
    </row>
    <row r="45" spans="2:4" ht="12.75" customHeight="1">
      <c r="B45"/>
      <c r="C45" s="1" t="s">
        <v>170</v>
      </c>
      <c r="D45" s="2" t="s">
        <v>133</v>
      </c>
    </row>
    <row r="46" spans="2:4" ht="12.75" customHeight="1">
      <c r="B46"/>
      <c r="C46" s="1" t="s">
        <v>134</v>
      </c>
      <c r="D46" s="2">
        <v>531</v>
      </c>
    </row>
    <row r="47" spans="3:4" ht="12.75" customHeight="1">
      <c r="C47" s="1" t="s">
        <v>135</v>
      </c>
      <c r="D47" s="2">
        <v>532</v>
      </c>
    </row>
    <row r="48" spans="3:4" ht="12.75" customHeight="1">
      <c r="C48" s="1" t="s">
        <v>137</v>
      </c>
      <c r="D48" s="2">
        <v>141</v>
      </c>
    </row>
    <row r="49" spans="3:4" ht="12.75" customHeight="1">
      <c r="C49" s="1" t="s">
        <v>138</v>
      </c>
      <c r="D49" s="2">
        <v>219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PageLayoutView="0" workbookViewId="0" topLeftCell="D1">
      <selection activeCell="A47" sqref="A47"/>
    </sheetView>
  </sheetViews>
  <sheetFormatPr defaultColWidth="11.57421875" defaultRowHeight="12.75" customHeight="1"/>
  <cols>
    <col min="1" max="2" width="5.8515625" style="1" customWidth="1"/>
    <col min="3" max="3" width="18.8515625" style="1" customWidth="1"/>
    <col min="4" max="4" width="10.421875" style="1" customWidth="1"/>
    <col min="5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140625" style="1" customWidth="1"/>
    <col min="10" max="10" width="8.421875" style="1" customWidth="1"/>
    <col min="11" max="11" width="9.140625" style="1" customWidth="1"/>
    <col min="12" max="12" width="4.140625" style="1" customWidth="1"/>
    <col min="13" max="13" width="9.00390625" style="1" customWidth="1"/>
    <col min="14" max="14" width="9.7109375" style="1" customWidth="1"/>
    <col min="15" max="15" width="8.28125" style="1" customWidth="1"/>
    <col min="16" max="16" width="8.8515625" style="1" customWidth="1"/>
    <col min="17" max="17" width="12.7109375" style="1" customWidth="1"/>
    <col min="18" max="18" width="7.7109375" style="1" customWidth="1"/>
    <col min="19" max="19" width="9.00390625" style="1" customWidth="1"/>
    <col min="20" max="16384" width="11.57421875" style="1" customWidth="1"/>
  </cols>
  <sheetData>
    <row r="1" spans="2:18" ht="14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4.25" customHeight="1">
      <c r="A2" s="97" t="s">
        <v>7</v>
      </c>
      <c r="B2" s="96"/>
      <c r="C2" s="96"/>
      <c r="D2" s="96"/>
      <c r="E2" s="96"/>
      <c r="F2" s="98" t="s">
        <v>151</v>
      </c>
      <c r="G2" s="99"/>
      <c r="H2" s="99"/>
      <c r="I2" s="99"/>
      <c r="K2" s="96"/>
      <c r="L2" s="96"/>
      <c r="M2" s="96" t="s">
        <v>152</v>
      </c>
      <c r="N2" s="96"/>
      <c r="O2" s="96"/>
      <c r="P2" s="96"/>
      <c r="Q2" s="96"/>
      <c r="R2" s="96"/>
    </row>
    <row r="3" spans="1:9" ht="14.25" customHeight="1">
      <c r="A3" s="97" t="s">
        <v>17</v>
      </c>
      <c r="F3" s="101" t="s">
        <v>154</v>
      </c>
      <c r="G3" s="102"/>
      <c r="H3" s="102"/>
      <c r="I3" s="102"/>
    </row>
    <row r="4" ht="14.25" customHeight="1">
      <c r="A4" s="97" t="s">
        <v>27</v>
      </c>
    </row>
    <row r="5" spans="1:21" ht="13.5" customHeight="1">
      <c r="A5" s="97"/>
      <c r="B5" s="103" t="s">
        <v>155</v>
      </c>
      <c r="C5" s="103" t="s">
        <v>156</v>
      </c>
      <c r="D5" s="103" t="s">
        <v>157</v>
      </c>
      <c r="E5" s="103" t="s">
        <v>158</v>
      </c>
      <c r="F5" s="104" t="s">
        <v>159</v>
      </c>
      <c r="G5" s="103" t="s">
        <v>160</v>
      </c>
      <c r="H5" s="103" t="s">
        <v>161</v>
      </c>
      <c r="I5" s="103" t="s">
        <v>162</v>
      </c>
      <c r="J5" s="103" t="s">
        <v>163</v>
      </c>
      <c r="K5" s="103" t="s">
        <v>164</v>
      </c>
      <c r="L5" s="105"/>
      <c r="M5" s="104" t="s">
        <v>159</v>
      </c>
      <c r="N5" s="103" t="s">
        <v>160</v>
      </c>
      <c r="O5" s="103" t="s">
        <v>161</v>
      </c>
      <c r="P5" s="103" t="s">
        <v>162</v>
      </c>
      <c r="Q5" s="103" t="s">
        <v>165</v>
      </c>
      <c r="R5" s="103" t="s">
        <v>164</v>
      </c>
      <c r="S5" s="103" t="s">
        <v>164</v>
      </c>
      <c r="T5" s="103" t="s">
        <v>165</v>
      </c>
      <c r="U5" s="103" t="s">
        <v>125</v>
      </c>
    </row>
    <row r="6" spans="1:21" ht="14.25" customHeight="1">
      <c r="A6" s="97"/>
      <c r="B6" s="106" t="s">
        <v>166</v>
      </c>
      <c r="C6" s="106" t="s">
        <v>167</v>
      </c>
      <c r="D6" s="106"/>
      <c r="E6" s="106"/>
      <c r="F6" s="107" t="s">
        <v>168</v>
      </c>
      <c r="G6" s="106" t="s">
        <v>168</v>
      </c>
      <c r="H6" s="106" t="s">
        <v>168</v>
      </c>
      <c r="I6" s="106" t="s">
        <v>168</v>
      </c>
      <c r="J6" s="106" t="s">
        <v>168</v>
      </c>
      <c r="K6" s="106" t="s">
        <v>168</v>
      </c>
      <c r="L6" s="108"/>
      <c r="M6" s="109" t="s">
        <v>28</v>
      </c>
      <c r="N6" s="109" t="s">
        <v>28</v>
      </c>
      <c r="O6" s="109" t="s">
        <v>28</v>
      </c>
      <c r="P6" s="109" t="s">
        <v>28</v>
      </c>
      <c r="Q6" s="106" t="s">
        <v>168</v>
      </c>
      <c r="R6" s="106" t="s">
        <v>169</v>
      </c>
      <c r="S6" s="106" t="s">
        <v>28</v>
      </c>
      <c r="T6" s="106" t="s">
        <v>28</v>
      </c>
      <c r="U6" s="106" t="s">
        <v>28</v>
      </c>
    </row>
    <row r="7" spans="1:21" ht="14.25" customHeight="1">
      <c r="A7" s="69">
        <v>1</v>
      </c>
      <c r="B7" s="59">
        <v>30</v>
      </c>
      <c r="C7" s="74" t="s">
        <v>30</v>
      </c>
      <c r="D7" s="85" t="s">
        <v>117</v>
      </c>
      <c r="E7" s="74" t="s">
        <v>23</v>
      </c>
      <c r="F7" s="110">
        <v>99</v>
      </c>
      <c r="G7" s="112">
        <v>103</v>
      </c>
      <c r="H7" s="110">
        <v>97</v>
      </c>
      <c r="I7" s="110">
        <v>98</v>
      </c>
      <c r="J7" s="112"/>
      <c r="K7" s="112">
        <v>99</v>
      </c>
      <c r="L7" s="117"/>
      <c r="M7" s="64">
        <v>10</v>
      </c>
      <c r="N7" s="64">
        <v>10</v>
      </c>
      <c r="O7" s="64">
        <v>10</v>
      </c>
      <c r="P7" s="64">
        <v>10</v>
      </c>
      <c r="Q7" s="114">
        <f aca="true" t="shared" si="0" ref="Q7:Q39">+SUM(LARGE(F7:I7,1)+LARGE(F7:I7,2)+LARGE(F7:I7,3))</f>
        <v>300</v>
      </c>
      <c r="R7" s="115">
        <v>1</v>
      </c>
      <c r="S7" s="115">
        <f aca="true" t="shared" si="1" ref="S7:S39">70-R7</f>
        <v>69</v>
      </c>
      <c r="T7" s="114">
        <f aca="true" t="shared" si="2" ref="T7:T39">SUM(IF(COUNT(M7:P7)&gt;0,LARGE(M7:P7,1),0),IF(COUNT(M7:P7)&gt;1,LARGE(M7:P7,2),0),IF(COUNT(M7:P7)&gt;2,LARGE(M7:P7,3),0))</f>
        <v>30</v>
      </c>
      <c r="U7" s="116">
        <f>T7+S7</f>
        <v>99</v>
      </c>
    </row>
    <row r="8" spans="1:21" ht="14.25" customHeight="1">
      <c r="A8" s="69">
        <v>2</v>
      </c>
      <c r="B8" s="59">
        <v>413</v>
      </c>
      <c r="C8" s="74" t="s">
        <v>29</v>
      </c>
      <c r="D8" s="85" t="s">
        <v>118</v>
      </c>
      <c r="E8" s="74" t="s">
        <v>24</v>
      </c>
      <c r="F8" s="119">
        <v>104</v>
      </c>
      <c r="G8" s="110">
        <v>98</v>
      </c>
      <c r="H8" s="110">
        <v>98</v>
      </c>
      <c r="I8" s="112">
        <v>74</v>
      </c>
      <c r="J8" s="112"/>
      <c r="K8" s="112">
        <v>98</v>
      </c>
      <c r="L8" s="117"/>
      <c r="M8" s="64">
        <v>10</v>
      </c>
      <c r="N8" s="64">
        <v>10</v>
      </c>
      <c r="O8" s="64">
        <v>10</v>
      </c>
      <c r="P8" s="64">
        <v>6</v>
      </c>
      <c r="Q8" s="114">
        <f t="shared" si="0"/>
        <v>300</v>
      </c>
      <c r="R8" s="115">
        <v>2</v>
      </c>
      <c r="S8" s="115">
        <f t="shared" si="1"/>
        <v>68</v>
      </c>
      <c r="T8" s="114">
        <f t="shared" si="2"/>
        <v>30</v>
      </c>
      <c r="U8" s="120">
        <f>T8+S8+1</f>
        <v>99</v>
      </c>
    </row>
    <row r="9" spans="1:21" ht="13.5" customHeight="1">
      <c r="A9" s="69">
        <v>3</v>
      </c>
      <c r="B9" s="59">
        <v>40</v>
      </c>
      <c r="C9" s="72" t="s">
        <v>31</v>
      </c>
      <c r="D9" s="86" t="s">
        <v>121</v>
      </c>
      <c r="E9" s="74" t="s">
        <v>20</v>
      </c>
      <c r="F9" s="112">
        <v>94</v>
      </c>
      <c r="G9" s="110">
        <v>99</v>
      </c>
      <c r="H9" s="110">
        <v>97</v>
      </c>
      <c r="I9" s="110">
        <v>96</v>
      </c>
      <c r="J9" s="112"/>
      <c r="K9" s="112">
        <v>97</v>
      </c>
      <c r="L9" s="117"/>
      <c r="M9" s="64">
        <v>10</v>
      </c>
      <c r="N9" s="64">
        <v>10</v>
      </c>
      <c r="O9" s="64">
        <v>9</v>
      </c>
      <c r="P9" s="64">
        <v>9</v>
      </c>
      <c r="Q9" s="114">
        <f t="shared" si="0"/>
        <v>292</v>
      </c>
      <c r="R9" s="115">
        <v>3</v>
      </c>
      <c r="S9" s="115">
        <f t="shared" si="1"/>
        <v>67</v>
      </c>
      <c r="T9" s="114">
        <f t="shared" si="2"/>
        <v>29</v>
      </c>
      <c r="U9" s="116">
        <f aca="true" t="shared" si="3" ref="U9:U39">T9+S9</f>
        <v>96</v>
      </c>
    </row>
    <row r="10" spans="1:21" ht="13.5" customHeight="1">
      <c r="A10" s="69">
        <v>4</v>
      </c>
      <c r="B10" s="59">
        <v>89</v>
      </c>
      <c r="C10" s="72" t="s">
        <v>39</v>
      </c>
      <c r="D10" s="92" t="s">
        <v>122</v>
      </c>
      <c r="E10" s="74" t="s">
        <v>20</v>
      </c>
      <c r="F10" s="112">
        <v>92</v>
      </c>
      <c r="G10" s="110">
        <v>96</v>
      </c>
      <c r="H10" s="110">
        <v>96</v>
      </c>
      <c r="I10" s="110">
        <v>93</v>
      </c>
      <c r="J10" s="112"/>
      <c r="K10" s="112">
        <v>97</v>
      </c>
      <c r="L10" s="117"/>
      <c r="M10" s="64">
        <v>7</v>
      </c>
      <c r="N10" s="64">
        <v>9</v>
      </c>
      <c r="O10" s="64">
        <v>9</v>
      </c>
      <c r="P10" s="64">
        <v>10</v>
      </c>
      <c r="Q10" s="114">
        <f t="shared" si="0"/>
        <v>285</v>
      </c>
      <c r="R10" s="115">
        <v>4</v>
      </c>
      <c r="S10" s="115">
        <f t="shared" si="1"/>
        <v>66</v>
      </c>
      <c r="T10" s="114">
        <f t="shared" si="2"/>
        <v>28</v>
      </c>
      <c r="U10" s="116">
        <f t="shared" si="3"/>
        <v>94</v>
      </c>
    </row>
    <row r="11" spans="1:21" ht="14.25" customHeight="1">
      <c r="A11" s="69">
        <v>5</v>
      </c>
      <c r="B11" s="59">
        <v>600</v>
      </c>
      <c r="C11" s="74" t="s">
        <v>33</v>
      </c>
      <c r="D11" s="85" t="s">
        <v>117</v>
      </c>
      <c r="E11" s="74" t="s">
        <v>25</v>
      </c>
      <c r="F11" s="110">
        <v>90</v>
      </c>
      <c r="G11" s="110">
        <v>90</v>
      </c>
      <c r="H11" s="112">
        <v>90</v>
      </c>
      <c r="I11" s="110">
        <v>98</v>
      </c>
      <c r="J11" s="112"/>
      <c r="K11" s="112">
        <v>96</v>
      </c>
      <c r="L11" s="117"/>
      <c r="M11" s="112">
        <v>7</v>
      </c>
      <c r="N11" s="112">
        <v>8</v>
      </c>
      <c r="O11" s="112">
        <v>9</v>
      </c>
      <c r="P11" s="112">
        <v>10</v>
      </c>
      <c r="Q11" s="114">
        <f t="shared" si="0"/>
        <v>278</v>
      </c>
      <c r="R11" s="115">
        <v>5</v>
      </c>
      <c r="S11" s="115">
        <f t="shared" si="1"/>
        <v>65</v>
      </c>
      <c r="T11" s="114">
        <f t="shared" si="2"/>
        <v>27</v>
      </c>
      <c r="U11" s="116">
        <f t="shared" si="3"/>
        <v>92</v>
      </c>
    </row>
    <row r="12" spans="1:21" ht="14.25" customHeight="1">
      <c r="A12" s="69">
        <v>6</v>
      </c>
      <c r="B12" s="68">
        <v>546</v>
      </c>
      <c r="C12" s="74" t="s">
        <v>34</v>
      </c>
      <c r="D12" s="86" t="s">
        <v>121</v>
      </c>
      <c r="E12" s="74" t="s">
        <v>21</v>
      </c>
      <c r="F12" s="110">
        <v>91</v>
      </c>
      <c r="G12" s="110">
        <v>95</v>
      </c>
      <c r="H12" s="112">
        <v>91</v>
      </c>
      <c r="I12" s="110">
        <v>92</v>
      </c>
      <c r="J12" s="112">
        <v>94</v>
      </c>
      <c r="K12" s="112">
        <v>93</v>
      </c>
      <c r="L12" s="117"/>
      <c r="M12" s="112">
        <v>9</v>
      </c>
      <c r="N12" s="112">
        <v>9</v>
      </c>
      <c r="O12" s="112">
        <v>10</v>
      </c>
      <c r="P12" s="112">
        <v>8</v>
      </c>
      <c r="Q12" s="114">
        <f t="shared" si="0"/>
        <v>278</v>
      </c>
      <c r="R12" s="115">
        <v>6</v>
      </c>
      <c r="S12" s="115">
        <f t="shared" si="1"/>
        <v>64</v>
      </c>
      <c r="T12" s="114">
        <f t="shared" si="2"/>
        <v>28</v>
      </c>
      <c r="U12" s="116">
        <f t="shared" si="3"/>
        <v>92</v>
      </c>
    </row>
    <row r="13" spans="1:21" ht="14.25" customHeight="1">
      <c r="A13" s="69">
        <v>7</v>
      </c>
      <c r="B13" s="59">
        <v>530</v>
      </c>
      <c r="C13" s="74" t="s">
        <v>36</v>
      </c>
      <c r="D13" s="89" t="s">
        <v>116</v>
      </c>
      <c r="E13" s="74" t="s">
        <v>23</v>
      </c>
      <c r="F13" s="110">
        <v>98</v>
      </c>
      <c r="G13" s="110">
        <v>97</v>
      </c>
      <c r="H13" s="112">
        <v>94</v>
      </c>
      <c r="I13" s="110">
        <v>97</v>
      </c>
      <c r="J13" s="112"/>
      <c r="K13" s="112">
        <v>87</v>
      </c>
      <c r="L13" s="117"/>
      <c r="M13" s="64">
        <v>9</v>
      </c>
      <c r="N13" s="64">
        <v>9</v>
      </c>
      <c r="O13" s="64">
        <v>10</v>
      </c>
      <c r="P13" s="64">
        <v>10</v>
      </c>
      <c r="Q13" s="114">
        <f t="shared" si="0"/>
        <v>292</v>
      </c>
      <c r="R13" s="115">
        <v>7</v>
      </c>
      <c r="S13" s="115">
        <f t="shared" si="1"/>
        <v>63</v>
      </c>
      <c r="T13" s="114">
        <f t="shared" si="2"/>
        <v>29</v>
      </c>
      <c r="U13" s="116">
        <f t="shared" si="3"/>
        <v>92</v>
      </c>
    </row>
    <row r="14" spans="1:21" ht="14.25" customHeight="1">
      <c r="A14" s="69">
        <v>8</v>
      </c>
      <c r="B14" s="59">
        <v>33</v>
      </c>
      <c r="C14" s="74" t="s">
        <v>50</v>
      </c>
      <c r="D14" s="86" t="s">
        <v>121</v>
      </c>
      <c r="E14" s="74" t="s">
        <v>25</v>
      </c>
      <c r="F14" s="112">
        <v>87</v>
      </c>
      <c r="G14" s="110">
        <v>92</v>
      </c>
      <c r="H14" s="110">
        <v>92</v>
      </c>
      <c r="I14" s="110">
        <v>95</v>
      </c>
      <c r="J14" s="112"/>
      <c r="K14" s="112">
        <v>83</v>
      </c>
      <c r="L14" s="117"/>
      <c r="M14" s="64">
        <v>9</v>
      </c>
      <c r="N14" s="64">
        <v>8</v>
      </c>
      <c r="O14" s="64">
        <v>7</v>
      </c>
      <c r="P14" s="64">
        <v>8</v>
      </c>
      <c r="Q14" s="114">
        <f t="shared" si="0"/>
        <v>279</v>
      </c>
      <c r="R14" s="115">
        <v>8</v>
      </c>
      <c r="S14" s="115">
        <f t="shared" si="1"/>
        <v>62</v>
      </c>
      <c r="T14" s="114">
        <f t="shared" si="2"/>
        <v>25</v>
      </c>
      <c r="U14" s="116">
        <f t="shared" si="3"/>
        <v>87</v>
      </c>
    </row>
    <row r="15" spans="1:21" ht="14.25" customHeight="1">
      <c r="A15" s="69">
        <v>9</v>
      </c>
      <c r="B15" s="59">
        <v>91</v>
      </c>
      <c r="C15" s="72" t="s">
        <v>41</v>
      </c>
      <c r="D15" s="92" t="s">
        <v>122</v>
      </c>
      <c r="E15" s="74" t="s">
        <v>23</v>
      </c>
      <c r="F15" s="110">
        <v>90</v>
      </c>
      <c r="G15" s="110">
        <v>91</v>
      </c>
      <c r="H15" s="112">
        <v>89</v>
      </c>
      <c r="I15" s="110">
        <v>95</v>
      </c>
      <c r="J15" s="112">
        <v>90</v>
      </c>
      <c r="K15" s="112"/>
      <c r="L15" s="117"/>
      <c r="M15" s="64">
        <v>8</v>
      </c>
      <c r="N15" s="64">
        <v>5</v>
      </c>
      <c r="O15" s="64">
        <v>8</v>
      </c>
      <c r="P15" s="64">
        <v>10</v>
      </c>
      <c r="Q15" s="114">
        <f t="shared" si="0"/>
        <v>276</v>
      </c>
      <c r="R15" s="115">
        <v>9</v>
      </c>
      <c r="S15" s="115">
        <f t="shared" si="1"/>
        <v>61</v>
      </c>
      <c r="T15" s="114">
        <f t="shared" si="2"/>
        <v>26</v>
      </c>
      <c r="U15" s="116">
        <f t="shared" si="3"/>
        <v>87</v>
      </c>
    </row>
    <row r="16" spans="1:21" ht="14.25" customHeight="1">
      <c r="A16" s="69">
        <v>10</v>
      </c>
      <c r="B16" s="59">
        <v>531</v>
      </c>
      <c r="C16" s="60" t="s">
        <v>143</v>
      </c>
      <c r="D16" s="85" t="s">
        <v>117</v>
      </c>
      <c r="E16" s="74" t="s">
        <v>23</v>
      </c>
      <c r="F16" s="112">
        <v>88</v>
      </c>
      <c r="G16" s="110">
        <v>91</v>
      </c>
      <c r="H16" s="110">
        <v>92</v>
      </c>
      <c r="I16" s="110">
        <v>94</v>
      </c>
      <c r="J16" s="112">
        <v>90</v>
      </c>
      <c r="K16" s="112"/>
      <c r="L16" s="117"/>
      <c r="M16" s="64">
        <v>5</v>
      </c>
      <c r="N16" s="64">
        <v>10</v>
      </c>
      <c r="O16" s="64">
        <v>7</v>
      </c>
      <c r="P16" s="64">
        <v>9</v>
      </c>
      <c r="Q16" s="114">
        <f t="shared" si="0"/>
        <v>277</v>
      </c>
      <c r="R16" s="115">
        <v>10</v>
      </c>
      <c r="S16" s="115">
        <f t="shared" si="1"/>
        <v>60</v>
      </c>
      <c r="T16" s="114">
        <f t="shared" si="2"/>
        <v>26</v>
      </c>
      <c r="U16" s="116">
        <f t="shared" si="3"/>
        <v>86</v>
      </c>
    </row>
    <row r="17" spans="1:21" ht="14.25" customHeight="1">
      <c r="A17" s="69">
        <v>11</v>
      </c>
      <c r="B17" s="59">
        <v>288</v>
      </c>
      <c r="C17" s="74" t="s">
        <v>37</v>
      </c>
      <c r="D17" s="86" t="s">
        <v>121</v>
      </c>
      <c r="E17" s="74" t="s">
        <v>23</v>
      </c>
      <c r="F17" s="110">
        <v>92</v>
      </c>
      <c r="G17" s="112">
        <v>91</v>
      </c>
      <c r="H17" s="110">
        <v>90</v>
      </c>
      <c r="I17" s="110">
        <v>95</v>
      </c>
      <c r="J17" s="112">
        <v>89</v>
      </c>
      <c r="K17" s="112"/>
      <c r="L17" s="117"/>
      <c r="M17" s="64">
        <v>8</v>
      </c>
      <c r="N17" s="64">
        <v>6</v>
      </c>
      <c r="O17" s="64">
        <v>9</v>
      </c>
      <c r="P17" s="64">
        <v>9</v>
      </c>
      <c r="Q17" s="114">
        <f t="shared" si="0"/>
        <v>278</v>
      </c>
      <c r="R17" s="115">
        <v>11</v>
      </c>
      <c r="S17" s="115">
        <f t="shared" si="1"/>
        <v>59</v>
      </c>
      <c r="T17" s="114">
        <f t="shared" si="2"/>
        <v>26</v>
      </c>
      <c r="U17" s="116">
        <f t="shared" si="3"/>
        <v>85</v>
      </c>
    </row>
    <row r="18" spans="1:21" ht="14.25" customHeight="1">
      <c r="A18" s="69">
        <v>12</v>
      </c>
      <c r="B18" s="112">
        <v>83</v>
      </c>
      <c r="C18" s="71" t="s">
        <v>65</v>
      </c>
      <c r="D18" s="86" t="s">
        <v>121</v>
      </c>
      <c r="E18" s="74" t="s">
        <v>26</v>
      </c>
      <c r="F18" s="112">
        <v>68</v>
      </c>
      <c r="G18" s="110">
        <v>92</v>
      </c>
      <c r="H18" s="110">
        <v>92</v>
      </c>
      <c r="I18" s="110">
        <v>93</v>
      </c>
      <c r="J18" s="112">
        <v>88</v>
      </c>
      <c r="K18" s="112"/>
      <c r="L18" s="117"/>
      <c r="M18" s="64">
        <v>5</v>
      </c>
      <c r="N18" s="64">
        <v>10</v>
      </c>
      <c r="O18" s="64">
        <v>10</v>
      </c>
      <c r="P18" s="64">
        <v>6</v>
      </c>
      <c r="Q18" s="114">
        <f t="shared" si="0"/>
        <v>277</v>
      </c>
      <c r="R18" s="115">
        <v>12</v>
      </c>
      <c r="S18" s="115">
        <f t="shared" si="1"/>
        <v>58</v>
      </c>
      <c r="T18" s="114">
        <f t="shared" si="2"/>
        <v>26</v>
      </c>
      <c r="U18" s="116">
        <f t="shared" si="3"/>
        <v>84</v>
      </c>
    </row>
    <row r="19" spans="1:21" ht="14.25" customHeight="1">
      <c r="A19" s="69">
        <v>13</v>
      </c>
      <c r="B19" s="59">
        <v>13</v>
      </c>
      <c r="C19" s="74" t="s">
        <v>46</v>
      </c>
      <c r="D19" s="92" t="s">
        <v>122</v>
      </c>
      <c r="E19" s="74" t="s">
        <v>20</v>
      </c>
      <c r="F19" s="112">
        <v>84</v>
      </c>
      <c r="G19" s="110">
        <v>94</v>
      </c>
      <c r="H19" s="110">
        <v>88</v>
      </c>
      <c r="I19" s="110">
        <v>93</v>
      </c>
      <c r="J19" s="112">
        <v>86</v>
      </c>
      <c r="K19" s="112"/>
      <c r="L19" s="113"/>
      <c r="M19" s="112">
        <v>7</v>
      </c>
      <c r="N19" s="112">
        <v>8</v>
      </c>
      <c r="O19" s="112">
        <v>7</v>
      </c>
      <c r="P19" s="112">
        <v>7</v>
      </c>
      <c r="Q19" s="114">
        <f t="shared" si="0"/>
        <v>275</v>
      </c>
      <c r="R19" s="115">
        <v>13</v>
      </c>
      <c r="S19" s="115">
        <f t="shared" si="1"/>
        <v>57</v>
      </c>
      <c r="T19" s="114">
        <f t="shared" si="2"/>
        <v>22</v>
      </c>
      <c r="U19" s="116">
        <f t="shared" si="3"/>
        <v>79</v>
      </c>
    </row>
    <row r="20" spans="1:21" ht="14.25" customHeight="1">
      <c r="A20" s="69">
        <v>14</v>
      </c>
      <c r="B20" s="59">
        <v>219</v>
      </c>
      <c r="C20" s="72" t="s">
        <v>38</v>
      </c>
      <c r="D20" s="86" t="s">
        <v>121</v>
      </c>
      <c r="E20" s="74" t="s">
        <v>21</v>
      </c>
      <c r="F20" s="110">
        <v>92</v>
      </c>
      <c r="G20" s="112">
        <v>89</v>
      </c>
      <c r="H20" s="110">
        <v>93</v>
      </c>
      <c r="I20" s="110">
        <v>91</v>
      </c>
      <c r="J20" s="112">
        <v>84</v>
      </c>
      <c r="K20" s="112"/>
      <c r="L20" s="117"/>
      <c r="M20" s="64">
        <v>9</v>
      </c>
      <c r="N20" s="64">
        <v>7</v>
      </c>
      <c r="O20" s="64">
        <v>9</v>
      </c>
      <c r="P20" s="64">
        <v>8</v>
      </c>
      <c r="Q20" s="114">
        <f t="shared" si="0"/>
        <v>276</v>
      </c>
      <c r="R20" s="115">
        <v>14</v>
      </c>
      <c r="S20" s="115">
        <f t="shared" si="1"/>
        <v>56</v>
      </c>
      <c r="T20" s="114">
        <f t="shared" si="2"/>
        <v>26</v>
      </c>
      <c r="U20" s="116">
        <f t="shared" si="3"/>
        <v>82</v>
      </c>
    </row>
    <row r="21" spans="1:21" ht="14.25" customHeight="1">
      <c r="A21" s="69">
        <v>15</v>
      </c>
      <c r="B21" s="59">
        <v>556</v>
      </c>
      <c r="C21" s="74" t="s">
        <v>47</v>
      </c>
      <c r="D21" s="92" t="s">
        <v>122</v>
      </c>
      <c r="E21" s="74" t="s">
        <v>21</v>
      </c>
      <c r="F21" s="112">
        <v>88</v>
      </c>
      <c r="G21" s="110">
        <v>92</v>
      </c>
      <c r="H21" s="110">
        <v>90</v>
      </c>
      <c r="I21" s="110">
        <v>93</v>
      </c>
      <c r="J21" s="112">
        <v>82</v>
      </c>
      <c r="K21" s="112"/>
      <c r="L21" s="117"/>
      <c r="M21" s="112">
        <v>8</v>
      </c>
      <c r="N21" s="112">
        <v>7</v>
      </c>
      <c r="O21" s="112">
        <v>8</v>
      </c>
      <c r="P21" s="112">
        <v>9</v>
      </c>
      <c r="Q21" s="114">
        <f t="shared" si="0"/>
        <v>275</v>
      </c>
      <c r="R21" s="115">
        <v>15</v>
      </c>
      <c r="S21" s="115">
        <f t="shared" si="1"/>
        <v>55</v>
      </c>
      <c r="T21" s="114">
        <f t="shared" si="2"/>
        <v>25</v>
      </c>
      <c r="U21" s="116">
        <f t="shared" si="3"/>
        <v>80</v>
      </c>
    </row>
    <row r="22" spans="1:21" ht="14.25" customHeight="1">
      <c r="A22" s="69">
        <v>16</v>
      </c>
      <c r="B22" s="59">
        <v>220</v>
      </c>
      <c r="C22" s="72" t="s">
        <v>44</v>
      </c>
      <c r="D22" s="92" t="s">
        <v>122</v>
      </c>
      <c r="E22" s="74" t="s">
        <v>23</v>
      </c>
      <c r="F22" s="110">
        <v>90</v>
      </c>
      <c r="G22" s="110">
        <v>90</v>
      </c>
      <c r="H22" s="110">
        <v>94</v>
      </c>
      <c r="I22" s="112">
        <v>89</v>
      </c>
      <c r="J22" s="112"/>
      <c r="K22" s="112"/>
      <c r="L22" s="117"/>
      <c r="M22" s="64">
        <v>6</v>
      </c>
      <c r="N22" s="64">
        <v>7</v>
      </c>
      <c r="O22" s="64">
        <v>8</v>
      </c>
      <c r="P22" s="64">
        <v>7</v>
      </c>
      <c r="Q22" s="114">
        <f t="shared" si="0"/>
        <v>274</v>
      </c>
      <c r="R22" s="115">
        <v>16</v>
      </c>
      <c r="S22" s="115">
        <f t="shared" si="1"/>
        <v>54</v>
      </c>
      <c r="T22" s="114">
        <f t="shared" si="2"/>
        <v>22</v>
      </c>
      <c r="U22" s="116">
        <f t="shared" si="3"/>
        <v>76</v>
      </c>
    </row>
    <row r="23" spans="1:21" ht="14.25" customHeight="1">
      <c r="A23" s="69">
        <v>17</v>
      </c>
      <c r="B23" s="59">
        <v>259</v>
      </c>
      <c r="C23" s="72" t="s">
        <v>40</v>
      </c>
      <c r="D23" s="92" t="s">
        <v>122</v>
      </c>
      <c r="E23" s="74" t="s">
        <v>24</v>
      </c>
      <c r="F23" s="110">
        <v>93</v>
      </c>
      <c r="G23" s="110">
        <v>91</v>
      </c>
      <c r="H23" s="112">
        <v>75</v>
      </c>
      <c r="I23" s="110">
        <v>89</v>
      </c>
      <c r="J23" s="112"/>
      <c r="K23" s="112"/>
      <c r="L23" s="117"/>
      <c r="M23" s="64">
        <v>10</v>
      </c>
      <c r="N23" s="64">
        <v>9</v>
      </c>
      <c r="O23" s="64">
        <v>6</v>
      </c>
      <c r="P23" s="64">
        <v>7</v>
      </c>
      <c r="Q23" s="114">
        <f t="shared" si="0"/>
        <v>273</v>
      </c>
      <c r="R23" s="115">
        <v>17</v>
      </c>
      <c r="S23" s="115">
        <f t="shared" si="1"/>
        <v>53</v>
      </c>
      <c r="T23" s="114">
        <f t="shared" si="2"/>
        <v>26</v>
      </c>
      <c r="U23" s="116">
        <f t="shared" si="3"/>
        <v>79</v>
      </c>
    </row>
    <row r="24" spans="1:21" ht="14.25" customHeight="1">
      <c r="A24" s="69">
        <v>18</v>
      </c>
      <c r="B24" s="59">
        <v>513</v>
      </c>
      <c r="C24" s="60" t="s">
        <v>56</v>
      </c>
      <c r="D24" s="94" t="s">
        <v>123</v>
      </c>
      <c r="E24" s="112" t="s">
        <v>21</v>
      </c>
      <c r="F24" s="110">
        <v>90</v>
      </c>
      <c r="G24" s="112">
        <v>88</v>
      </c>
      <c r="H24" s="110">
        <v>91</v>
      </c>
      <c r="I24" s="110">
        <v>91</v>
      </c>
      <c r="J24" s="112"/>
      <c r="K24" s="112"/>
      <c r="L24" s="117"/>
      <c r="M24" s="64">
        <v>9</v>
      </c>
      <c r="N24" s="64">
        <v>4</v>
      </c>
      <c r="O24" s="64">
        <v>6</v>
      </c>
      <c r="P24" s="64">
        <v>8</v>
      </c>
      <c r="Q24" s="114">
        <f t="shared" si="0"/>
        <v>272</v>
      </c>
      <c r="R24" s="115">
        <v>18</v>
      </c>
      <c r="S24" s="115">
        <f t="shared" si="1"/>
        <v>52</v>
      </c>
      <c r="T24" s="114">
        <f t="shared" si="2"/>
        <v>23</v>
      </c>
      <c r="U24" s="116">
        <f t="shared" si="3"/>
        <v>75</v>
      </c>
    </row>
    <row r="25" spans="1:21" ht="14.25" customHeight="1">
      <c r="A25" s="69">
        <v>19</v>
      </c>
      <c r="B25" s="68">
        <v>141</v>
      </c>
      <c r="C25" s="72" t="s">
        <v>42</v>
      </c>
      <c r="D25" s="86" t="s">
        <v>121</v>
      </c>
      <c r="E25" s="74" t="s">
        <v>23</v>
      </c>
      <c r="F25" s="110">
        <v>92</v>
      </c>
      <c r="G25" s="112">
        <v>73</v>
      </c>
      <c r="H25" s="110">
        <v>93</v>
      </c>
      <c r="I25" s="110">
        <v>86</v>
      </c>
      <c r="J25" s="112"/>
      <c r="K25" s="112"/>
      <c r="L25" s="117"/>
      <c r="M25" s="64">
        <v>10</v>
      </c>
      <c r="N25" s="64">
        <v>4</v>
      </c>
      <c r="O25" s="64">
        <v>8</v>
      </c>
      <c r="P25" s="64">
        <v>8</v>
      </c>
      <c r="Q25" s="114">
        <f t="shared" si="0"/>
        <v>271</v>
      </c>
      <c r="R25" s="115">
        <v>19</v>
      </c>
      <c r="S25" s="115">
        <f t="shared" si="1"/>
        <v>51</v>
      </c>
      <c r="T25" s="114">
        <f t="shared" si="2"/>
        <v>26</v>
      </c>
      <c r="U25" s="116">
        <f t="shared" si="3"/>
        <v>77</v>
      </c>
    </row>
    <row r="26" spans="1:21" ht="14.25" customHeight="1">
      <c r="A26" s="69">
        <v>20</v>
      </c>
      <c r="B26" s="59">
        <v>620</v>
      </c>
      <c r="C26" s="74" t="s">
        <v>48</v>
      </c>
      <c r="D26" s="86" t="s">
        <v>121</v>
      </c>
      <c r="E26" s="74" t="s">
        <v>25</v>
      </c>
      <c r="F26" s="112">
        <v>85</v>
      </c>
      <c r="G26" s="110">
        <v>92</v>
      </c>
      <c r="H26" s="110">
        <v>88</v>
      </c>
      <c r="I26" s="110">
        <v>87</v>
      </c>
      <c r="J26" s="112"/>
      <c r="K26" s="112"/>
      <c r="L26" s="117"/>
      <c r="M26" s="112">
        <v>8</v>
      </c>
      <c r="N26" s="112">
        <v>8</v>
      </c>
      <c r="O26" s="112">
        <v>6</v>
      </c>
      <c r="P26" s="112">
        <v>9</v>
      </c>
      <c r="Q26" s="114">
        <f t="shared" si="0"/>
        <v>267</v>
      </c>
      <c r="R26" s="115">
        <v>20</v>
      </c>
      <c r="S26" s="115">
        <f t="shared" si="1"/>
        <v>50</v>
      </c>
      <c r="T26" s="114">
        <f t="shared" si="2"/>
        <v>25</v>
      </c>
      <c r="U26" s="116">
        <f t="shared" si="3"/>
        <v>75</v>
      </c>
    </row>
    <row r="27" spans="1:21" ht="14.25" customHeight="1">
      <c r="A27" s="69">
        <v>21</v>
      </c>
      <c r="B27" s="59">
        <v>300</v>
      </c>
      <c r="C27" s="74" t="s">
        <v>81</v>
      </c>
      <c r="D27" s="86" t="s">
        <v>121</v>
      </c>
      <c r="E27" s="74" t="s">
        <v>25</v>
      </c>
      <c r="F27" s="110">
        <v>93</v>
      </c>
      <c r="G27" s="110">
        <v>87</v>
      </c>
      <c r="H27" s="112">
        <v>65</v>
      </c>
      <c r="I27" s="110">
        <v>84</v>
      </c>
      <c r="J27" s="112"/>
      <c r="K27" s="112"/>
      <c r="L27" s="117"/>
      <c r="M27" s="64">
        <v>7</v>
      </c>
      <c r="N27" s="64">
        <v>8</v>
      </c>
      <c r="O27" s="64">
        <v>5</v>
      </c>
      <c r="P27" s="64">
        <v>7</v>
      </c>
      <c r="Q27" s="114">
        <f t="shared" si="0"/>
        <v>264</v>
      </c>
      <c r="R27" s="115">
        <v>21</v>
      </c>
      <c r="S27" s="115">
        <f t="shared" si="1"/>
        <v>49</v>
      </c>
      <c r="T27" s="114">
        <f t="shared" si="2"/>
        <v>22</v>
      </c>
      <c r="U27" s="116">
        <f t="shared" si="3"/>
        <v>71</v>
      </c>
    </row>
    <row r="28" spans="1:21" ht="14.25" customHeight="1">
      <c r="A28" s="69">
        <v>22</v>
      </c>
      <c r="B28" s="59">
        <v>156</v>
      </c>
      <c r="C28" s="72" t="s">
        <v>45</v>
      </c>
      <c r="D28" s="94" t="s">
        <v>123</v>
      </c>
      <c r="E28" s="74" t="s">
        <v>23</v>
      </c>
      <c r="F28" s="110">
        <v>87</v>
      </c>
      <c r="G28" s="110">
        <v>87</v>
      </c>
      <c r="H28" s="112">
        <v>85</v>
      </c>
      <c r="I28" s="110">
        <v>87</v>
      </c>
      <c r="J28" s="112"/>
      <c r="K28" s="112"/>
      <c r="L28" s="117"/>
      <c r="M28" s="64">
        <v>6</v>
      </c>
      <c r="N28" s="64">
        <v>9</v>
      </c>
      <c r="O28" s="64">
        <v>5</v>
      </c>
      <c r="P28" s="64">
        <v>5</v>
      </c>
      <c r="Q28" s="114">
        <f t="shared" si="0"/>
        <v>261</v>
      </c>
      <c r="R28" s="115">
        <v>22</v>
      </c>
      <c r="S28" s="115">
        <f t="shared" si="1"/>
        <v>48</v>
      </c>
      <c r="T28" s="114">
        <f t="shared" si="2"/>
        <v>20</v>
      </c>
      <c r="U28" s="116">
        <f t="shared" si="3"/>
        <v>68</v>
      </c>
    </row>
    <row r="29" spans="1:21" ht="13.5" customHeight="1">
      <c r="A29" s="69">
        <v>23</v>
      </c>
      <c r="B29" s="59">
        <v>804</v>
      </c>
      <c r="C29" s="74" t="s">
        <v>54</v>
      </c>
      <c r="D29" s="92" t="s">
        <v>122</v>
      </c>
      <c r="E29" s="74" t="s">
        <v>25</v>
      </c>
      <c r="F29" s="112">
        <v>83</v>
      </c>
      <c r="G29" s="110">
        <v>89</v>
      </c>
      <c r="H29" s="110">
        <v>87</v>
      </c>
      <c r="I29" s="110">
        <v>84</v>
      </c>
      <c r="J29" s="112"/>
      <c r="K29" s="112"/>
      <c r="L29" s="117"/>
      <c r="M29" s="112">
        <v>6</v>
      </c>
      <c r="N29" s="112">
        <v>6</v>
      </c>
      <c r="O29" s="112">
        <v>5</v>
      </c>
      <c r="P29" s="112">
        <v>6</v>
      </c>
      <c r="Q29" s="114">
        <f t="shared" si="0"/>
        <v>260</v>
      </c>
      <c r="R29" s="115">
        <v>23</v>
      </c>
      <c r="S29" s="115">
        <f t="shared" si="1"/>
        <v>47</v>
      </c>
      <c r="T29" s="114">
        <f t="shared" si="2"/>
        <v>18</v>
      </c>
      <c r="U29" s="116">
        <f t="shared" si="3"/>
        <v>65</v>
      </c>
    </row>
    <row r="30" spans="1:21" ht="13.5" customHeight="1">
      <c r="A30" s="69">
        <v>24</v>
      </c>
      <c r="B30" s="59">
        <v>700</v>
      </c>
      <c r="C30" s="74" t="s">
        <v>85</v>
      </c>
      <c r="D30" s="86" t="s">
        <v>121</v>
      </c>
      <c r="E30" s="74" t="s">
        <v>25</v>
      </c>
      <c r="F30" s="110">
        <v>95</v>
      </c>
      <c r="G30" s="110">
        <v>88</v>
      </c>
      <c r="H30" s="110">
        <v>75</v>
      </c>
      <c r="I30" s="112">
        <v>0</v>
      </c>
      <c r="J30" s="112"/>
      <c r="K30" s="112"/>
      <c r="L30" s="117"/>
      <c r="M30" s="112">
        <v>8</v>
      </c>
      <c r="N30" s="112">
        <v>6</v>
      </c>
      <c r="O30" s="112">
        <v>6</v>
      </c>
      <c r="P30" s="112">
        <v>4</v>
      </c>
      <c r="Q30" s="114">
        <f t="shared" si="0"/>
        <v>258</v>
      </c>
      <c r="R30" s="115">
        <v>24</v>
      </c>
      <c r="S30" s="115">
        <f t="shared" si="1"/>
        <v>46</v>
      </c>
      <c r="T30" s="114">
        <f t="shared" si="2"/>
        <v>20</v>
      </c>
      <c r="U30" s="116">
        <f t="shared" si="3"/>
        <v>66</v>
      </c>
    </row>
    <row r="31" spans="1:21" ht="13.5" customHeight="1">
      <c r="A31" s="69">
        <v>25</v>
      </c>
      <c r="B31" s="59">
        <v>73</v>
      </c>
      <c r="C31" s="72" t="s">
        <v>51</v>
      </c>
      <c r="D31" s="92" t="s">
        <v>122</v>
      </c>
      <c r="E31" s="74" t="s">
        <v>20</v>
      </c>
      <c r="F31" s="112">
        <v>77</v>
      </c>
      <c r="G31" s="110">
        <v>88</v>
      </c>
      <c r="H31" s="110">
        <v>87</v>
      </c>
      <c r="I31" s="110">
        <v>81</v>
      </c>
      <c r="J31" s="112"/>
      <c r="K31" s="112"/>
      <c r="L31" s="117"/>
      <c r="M31" s="64">
        <v>6</v>
      </c>
      <c r="N31" s="64">
        <v>7</v>
      </c>
      <c r="O31" s="64">
        <v>4</v>
      </c>
      <c r="P31" s="64">
        <v>5</v>
      </c>
      <c r="Q31" s="114">
        <f t="shared" si="0"/>
        <v>256</v>
      </c>
      <c r="R31" s="115">
        <v>25</v>
      </c>
      <c r="S31" s="115">
        <f t="shared" si="1"/>
        <v>45</v>
      </c>
      <c r="T31" s="114">
        <f t="shared" si="2"/>
        <v>18</v>
      </c>
      <c r="U31" s="116">
        <f t="shared" si="3"/>
        <v>63</v>
      </c>
    </row>
    <row r="32" spans="1:21" ht="13.5" customHeight="1">
      <c r="A32" s="69">
        <v>26</v>
      </c>
      <c r="B32" s="59">
        <v>333</v>
      </c>
      <c r="C32" s="74" t="s">
        <v>49</v>
      </c>
      <c r="D32" s="92" t="s">
        <v>122</v>
      </c>
      <c r="E32" s="74" t="s">
        <v>21</v>
      </c>
      <c r="F32" s="110">
        <v>86</v>
      </c>
      <c r="G32" s="110">
        <v>87</v>
      </c>
      <c r="H32" s="112">
        <v>78</v>
      </c>
      <c r="I32" s="110">
        <v>80</v>
      </c>
      <c r="J32" s="112"/>
      <c r="K32" s="112"/>
      <c r="L32" s="117"/>
      <c r="M32" s="64">
        <v>6</v>
      </c>
      <c r="N32" s="64">
        <v>6</v>
      </c>
      <c r="O32" s="64">
        <v>7</v>
      </c>
      <c r="P32" s="64">
        <v>6</v>
      </c>
      <c r="Q32" s="114">
        <f t="shared" si="0"/>
        <v>253</v>
      </c>
      <c r="R32" s="115">
        <v>26</v>
      </c>
      <c r="S32" s="115">
        <f t="shared" si="1"/>
        <v>44</v>
      </c>
      <c r="T32" s="114">
        <f t="shared" si="2"/>
        <v>19</v>
      </c>
      <c r="U32" s="116">
        <f t="shared" si="3"/>
        <v>63</v>
      </c>
    </row>
    <row r="33" spans="1:21" ht="13.5" customHeight="1">
      <c r="A33" s="69">
        <v>27</v>
      </c>
      <c r="B33" s="112">
        <v>611</v>
      </c>
      <c r="C33" s="60" t="s">
        <v>92</v>
      </c>
      <c r="D33" s="94" t="s">
        <v>123</v>
      </c>
      <c r="E33" s="74" t="s">
        <v>25</v>
      </c>
      <c r="F33" s="110">
        <v>75</v>
      </c>
      <c r="G33" s="110">
        <v>80</v>
      </c>
      <c r="H33" s="110">
        <v>80</v>
      </c>
      <c r="I33" s="112">
        <v>75</v>
      </c>
      <c r="J33" s="112"/>
      <c r="K33" s="112"/>
      <c r="L33" s="117"/>
      <c r="M33" s="112">
        <v>5</v>
      </c>
      <c r="N33" s="112">
        <v>5</v>
      </c>
      <c r="O33" s="112">
        <v>7</v>
      </c>
      <c r="P33" s="112">
        <v>7</v>
      </c>
      <c r="Q33" s="114">
        <f t="shared" si="0"/>
        <v>235</v>
      </c>
      <c r="R33" s="115">
        <v>27</v>
      </c>
      <c r="S33" s="115">
        <f t="shared" si="1"/>
        <v>43</v>
      </c>
      <c r="T33" s="114">
        <f t="shared" si="2"/>
        <v>19</v>
      </c>
      <c r="U33" s="116">
        <f t="shared" si="3"/>
        <v>62</v>
      </c>
    </row>
    <row r="34" spans="1:21" ht="13.5" customHeight="1">
      <c r="A34" s="69">
        <v>28</v>
      </c>
      <c r="B34" s="59">
        <v>301</v>
      </c>
      <c r="C34" s="74" t="s">
        <v>96</v>
      </c>
      <c r="D34" s="92" t="s">
        <v>122</v>
      </c>
      <c r="E34" s="74" t="s">
        <v>25</v>
      </c>
      <c r="F34" s="110">
        <v>74</v>
      </c>
      <c r="G34" s="112">
        <v>74</v>
      </c>
      <c r="H34" s="110">
        <v>77</v>
      </c>
      <c r="I34" s="110">
        <v>79</v>
      </c>
      <c r="J34" s="112"/>
      <c r="K34" s="112"/>
      <c r="L34" s="117"/>
      <c r="M34" s="64">
        <v>4</v>
      </c>
      <c r="N34" s="64">
        <v>6</v>
      </c>
      <c r="O34" s="64">
        <v>4</v>
      </c>
      <c r="P34" s="64">
        <v>6</v>
      </c>
      <c r="Q34" s="114">
        <f t="shared" si="0"/>
        <v>230</v>
      </c>
      <c r="R34" s="115">
        <v>28</v>
      </c>
      <c r="S34" s="115">
        <f t="shared" si="1"/>
        <v>42</v>
      </c>
      <c r="T34" s="114">
        <f t="shared" si="2"/>
        <v>16</v>
      </c>
      <c r="U34" s="116">
        <f t="shared" si="3"/>
        <v>58</v>
      </c>
    </row>
    <row r="35" spans="1:21" ht="13.5" customHeight="1">
      <c r="A35" s="69">
        <v>29</v>
      </c>
      <c r="B35" s="59">
        <v>163</v>
      </c>
      <c r="C35" s="72" t="s">
        <v>52</v>
      </c>
      <c r="D35" s="94" t="s">
        <v>123</v>
      </c>
      <c r="E35" s="74" t="s">
        <v>23</v>
      </c>
      <c r="F35" s="112">
        <v>72</v>
      </c>
      <c r="G35" s="110">
        <v>78</v>
      </c>
      <c r="H35" s="110">
        <v>76</v>
      </c>
      <c r="I35" s="110">
        <v>73</v>
      </c>
      <c r="J35" s="112"/>
      <c r="K35" s="112"/>
      <c r="L35" s="117"/>
      <c r="M35" s="64">
        <v>4</v>
      </c>
      <c r="N35" s="64">
        <v>5</v>
      </c>
      <c r="O35" s="64">
        <v>6</v>
      </c>
      <c r="P35" s="64">
        <v>5</v>
      </c>
      <c r="Q35" s="114">
        <f t="shared" si="0"/>
        <v>227</v>
      </c>
      <c r="R35" s="115">
        <v>29</v>
      </c>
      <c r="S35" s="115">
        <f t="shared" si="1"/>
        <v>41</v>
      </c>
      <c r="T35" s="114">
        <f t="shared" si="2"/>
        <v>16</v>
      </c>
      <c r="U35" s="116">
        <f t="shared" si="3"/>
        <v>57</v>
      </c>
    </row>
    <row r="36" spans="1:21" ht="13.5" customHeight="1">
      <c r="A36" s="69">
        <v>30</v>
      </c>
      <c r="B36" s="59">
        <v>165</v>
      </c>
      <c r="C36" s="72" t="s">
        <v>53</v>
      </c>
      <c r="D36" s="94" t="s">
        <v>123</v>
      </c>
      <c r="E36" s="74" t="s">
        <v>23</v>
      </c>
      <c r="F36" s="110">
        <v>75</v>
      </c>
      <c r="G36" s="110">
        <v>78</v>
      </c>
      <c r="H36" s="110">
        <v>74</v>
      </c>
      <c r="I36" s="112">
        <v>73</v>
      </c>
      <c r="J36" s="112"/>
      <c r="K36" s="112"/>
      <c r="L36" s="117"/>
      <c r="M36" s="64">
        <v>5</v>
      </c>
      <c r="N36" s="64">
        <v>7</v>
      </c>
      <c r="O36" s="64">
        <v>5</v>
      </c>
      <c r="P36" s="64">
        <v>5</v>
      </c>
      <c r="Q36" s="114">
        <f t="shared" si="0"/>
        <v>227</v>
      </c>
      <c r="R36" s="115">
        <v>30</v>
      </c>
      <c r="S36" s="115">
        <f t="shared" si="1"/>
        <v>40</v>
      </c>
      <c r="T36" s="114">
        <f t="shared" si="2"/>
        <v>17</v>
      </c>
      <c r="U36" s="116">
        <f t="shared" si="3"/>
        <v>57</v>
      </c>
    </row>
    <row r="37" spans="1:21" ht="13.5" customHeight="1">
      <c r="A37" s="69">
        <v>31</v>
      </c>
      <c r="B37" s="68">
        <v>572</v>
      </c>
      <c r="C37" s="74" t="s">
        <v>58</v>
      </c>
      <c r="D37" s="92" t="s">
        <v>122</v>
      </c>
      <c r="E37" s="74" t="s">
        <v>24</v>
      </c>
      <c r="F37" s="112">
        <v>0</v>
      </c>
      <c r="G37" s="110">
        <v>78</v>
      </c>
      <c r="H37" s="110">
        <v>68</v>
      </c>
      <c r="I37" s="110">
        <v>80</v>
      </c>
      <c r="J37" s="112"/>
      <c r="K37" s="112"/>
      <c r="L37" s="117"/>
      <c r="M37" s="112">
        <v>5</v>
      </c>
      <c r="N37" s="112">
        <v>5</v>
      </c>
      <c r="O37" s="112">
        <v>5</v>
      </c>
      <c r="P37" s="112">
        <v>4</v>
      </c>
      <c r="Q37" s="114">
        <f t="shared" si="0"/>
        <v>226</v>
      </c>
      <c r="R37" s="115">
        <v>31</v>
      </c>
      <c r="S37" s="115">
        <f t="shared" si="1"/>
        <v>39</v>
      </c>
      <c r="T37" s="114">
        <f t="shared" si="2"/>
        <v>15</v>
      </c>
      <c r="U37" s="116">
        <f t="shared" si="3"/>
        <v>54</v>
      </c>
    </row>
    <row r="38" spans="1:21" ht="13.5" customHeight="1">
      <c r="A38" s="69">
        <v>32</v>
      </c>
      <c r="B38" s="59">
        <v>532</v>
      </c>
      <c r="C38" s="60" t="s">
        <v>175</v>
      </c>
      <c r="D38" s="122" t="s">
        <v>124</v>
      </c>
      <c r="E38" s="74" t="s">
        <v>23</v>
      </c>
      <c r="F38" s="110">
        <v>64</v>
      </c>
      <c r="G38" s="110">
        <v>73</v>
      </c>
      <c r="H38" s="112">
        <v>64</v>
      </c>
      <c r="I38" s="110">
        <v>72</v>
      </c>
      <c r="J38" s="112"/>
      <c r="K38" s="112"/>
      <c r="L38" s="117"/>
      <c r="M38" s="64">
        <v>4</v>
      </c>
      <c r="N38" s="64">
        <v>5</v>
      </c>
      <c r="O38" s="64">
        <v>4</v>
      </c>
      <c r="P38" s="64">
        <v>4</v>
      </c>
      <c r="Q38" s="114">
        <f t="shared" si="0"/>
        <v>209</v>
      </c>
      <c r="R38" s="115">
        <v>32</v>
      </c>
      <c r="S38" s="115">
        <f t="shared" si="1"/>
        <v>38</v>
      </c>
      <c r="T38" s="114">
        <f t="shared" si="2"/>
        <v>13</v>
      </c>
      <c r="U38" s="116">
        <f t="shared" si="3"/>
        <v>51</v>
      </c>
    </row>
    <row r="39" spans="1:21" ht="13.5" customHeight="1">
      <c r="A39" s="69">
        <v>33</v>
      </c>
      <c r="B39" s="128">
        <v>46</v>
      </c>
      <c r="C39" s="71" t="s">
        <v>98</v>
      </c>
      <c r="D39" s="92" t="s">
        <v>122</v>
      </c>
      <c r="E39" s="74" t="s">
        <v>26</v>
      </c>
      <c r="F39" s="110">
        <v>80</v>
      </c>
      <c r="G39" s="112">
        <v>7</v>
      </c>
      <c r="H39" s="110">
        <v>80</v>
      </c>
      <c r="I39" s="110">
        <v>42</v>
      </c>
      <c r="J39" s="112"/>
      <c r="K39" s="112"/>
      <c r="L39" s="117"/>
      <c r="M39" s="64">
        <v>7</v>
      </c>
      <c r="N39" s="64">
        <v>4</v>
      </c>
      <c r="O39" s="64">
        <v>8</v>
      </c>
      <c r="P39" s="64">
        <v>5</v>
      </c>
      <c r="Q39" s="114">
        <f t="shared" si="0"/>
        <v>202</v>
      </c>
      <c r="R39" s="115">
        <v>33</v>
      </c>
      <c r="S39" s="115">
        <f t="shared" si="1"/>
        <v>37</v>
      </c>
      <c r="T39" s="114">
        <f t="shared" si="2"/>
        <v>20</v>
      </c>
      <c r="U39" s="116">
        <f t="shared" si="3"/>
        <v>57</v>
      </c>
    </row>
    <row r="40" spans="3:4" ht="13.5" customHeight="1">
      <c r="C40" s="129"/>
      <c r="D40" s="129"/>
    </row>
    <row r="41" spans="3:4" ht="13.5" customHeight="1">
      <c r="C41" s="129" t="s">
        <v>134</v>
      </c>
      <c r="D41" s="129">
        <v>531</v>
      </c>
    </row>
    <row r="42" spans="3:4" ht="12.75" customHeight="1">
      <c r="C42" s="129" t="s">
        <v>176</v>
      </c>
      <c r="D42" s="129">
        <v>156</v>
      </c>
    </row>
    <row r="43" spans="3:4" ht="12.75" customHeight="1">
      <c r="C43" s="129" t="s">
        <v>135</v>
      </c>
      <c r="D43" s="129">
        <v>532</v>
      </c>
    </row>
    <row r="44" spans="3:4" ht="12.75" customHeight="1">
      <c r="C44" s="129" t="s">
        <v>137</v>
      </c>
      <c r="D44" s="129">
        <v>513</v>
      </c>
    </row>
    <row r="45" spans="3:4" ht="12.75" customHeight="1">
      <c r="C45" s="129" t="s">
        <v>138</v>
      </c>
      <c r="D45" s="129">
        <v>91</v>
      </c>
    </row>
    <row r="46" spans="3:4" ht="12.75" customHeight="1">
      <c r="C46" s="129" t="s">
        <v>170</v>
      </c>
      <c r="D46" s="129">
        <v>333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25">
      <selection activeCell="B7" sqref="B7"/>
    </sheetView>
  </sheetViews>
  <sheetFormatPr defaultColWidth="11.57421875" defaultRowHeight="13.5" customHeight="1"/>
  <cols>
    <col min="1" max="2" width="5.8515625" style="1" customWidth="1"/>
    <col min="3" max="3" width="18.8515625" style="1" customWidth="1"/>
    <col min="4" max="4" width="10.421875" style="1" customWidth="1"/>
    <col min="5" max="5" width="10.140625" style="1" customWidth="1"/>
    <col min="6" max="6" width="9.7109375" style="1" customWidth="1"/>
    <col min="7" max="7" width="9.421875" style="1" customWidth="1"/>
    <col min="8" max="8" width="8.421875" style="1" customWidth="1"/>
    <col min="9" max="9" width="9.140625" style="1" customWidth="1"/>
    <col min="10" max="10" width="8.421875" style="1" customWidth="1"/>
    <col min="11" max="13" width="7.7109375" style="1" customWidth="1"/>
    <col min="14" max="14" width="7.57421875" style="1" customWidth="1"/>
    <col min="15" max="15" width="7.7109375" style="1" customWidth="1"/>
    <col min="16" max="16" width="8.00390625" style="1" customWidth="1"/>
    <col min="17" max="17" width="8.421875" style="1" customWidth="1"/>
    <col min="18" max="18" width="9.28125" style="1" customWidth="1"/>
    <col min="19" max="19" width="8.57421875" style="1" customWidth="1"/>
    <col min="20" max="16384" width="11.57421875" style="1" customWidth="1"/>
  </cols>
  <sheetData>
    <row r="1" spans="2:18" ht="14.25" customHeight="1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4.25" customHeight="1">
      <c r="A2" s="97" t="s">
        <v>7</v>
      </c>
      <c r="B2" s="96"/>
      <c r="C2" s="96"/>
      <c r="D2" s="96"/>
      <c r="E2" s="96"/>
      <c r="F2" s="98" t="s">
        <v>151</v>
      </c>
      <c r="G2" s="99"/>
      <c r="H2" s="99"/>
      <c r="I2" s="99"/>
      <c r="K2" s="96"/>
      <c r="L2" s="96"/>
      <c r="M2" s="96" t="s">
        <v>152</v>
      </c>
      <c r="N2" s="96"/>
      <c r="O2" s="96"/>
      <c r="P2" s="96"/>
      <c r="Q2" s="96"/>
      <c r="R2" s="96"/>
    </row>
    <row r="3" spans="1:9" ht="14.25" customHeight="1">
      <c r="A3" s="97" t="s">
        <v>17</v>
      </c>
      <c r="F3" s="101" t="s">
        <v>154</v>
      </c>
      <c r="G3" s="102"/>
      <c r="H3" s="102"/>
      <c r="I3" s="102"/>
    </row>
    <row r="4" ht="13.5" customHeight="1">
      <c r="A4" s="97" t="s">
        <v>27</v>
      </c>
    </row>
    <row r="5" spans="1:21" ht="15.75" customHeight="1">
      <c r="A5" s="97"/>
      <c r="B5" s="103" t="s">
        <v>155</v>
      </c>
      <c r="C5" s="103" t="s">
        <v>156</v>
      </c>
      <c r="D5" s="103" t="s">
        <v>157</v>
      </c>
      <c r="E5" s="103" t="s">
        <v>158</v>
      </c>
      <c r="F5" s="104" t="s">
        <v>159</v>
      </c>
      <c r="G5" s="103" t="s">
        <v>160</v>
      </c>
      <c r="H5" s="103" t="s">
        <v>161</v>
      </c>
      <c r="I5" s="103" t="s">
        <v>162</v>
      </c>
      <c r="J5" s="103" t="s">
        <v>163</v>
      </c>
      <c r="K5" s="103" t="s">
        <v>164</v>
      </c>
      <c r="L5" s="105"/>
      <c r="M5" s="104" t="s">
        <v>159</v>
      </c>
      <c r="N5" s="103" t="s">
        <v>160</v>
      </c>
      <c r="O5" s="103" t="s">
        <v>161</v>
      </c>
      <c r="P5" s="103" t="s">
        <v>162</v>
      </c>
      <c r="Q5" s="103" t="s">
        <v>165</v>
      </c>
      <c r="R5" s="103" t="s">
        <v>164</v>
      </c>
      <c r="S5" s="103" t="s">
        <v>164</v>
      </c>
      <c r="T5" s="103" t="s">
        <v>165</v>
      </c>
      <c r="U5" s="103" t="s">
        <v>125</v>
      </c>
    </row>
    <row r="6" spans="1:21" ht="14.25" customHeight="1">
      <c r="A6" s="97"/>
      <c r="B6" s="106" t="s">
        <v>166</v>
      </c>
      <c r="C6" s="106" t="s">
        <v>167</v>
      </c>
      <c r="D6" s="106"/>
      <c r="E6" s="106"/>
      <c r="F6" s="107" t="s">
        <v>168</v>
      </c>
      <c r="G6" s="106" t="s">
        <v>168</v>
      </c>
      <c r="H6" s="106" t="s">
        <v>168</v>
      </c>
      <c r="I6" s="106" t="s">
        <v>168</v>
      </c>
      <c r="J6" s="106" t="s">
        <v>168</v>
      </c>
      <c r="K6" s="106" t="s">
        <v>168</v>
      </c>
      <c r="L6" s="108"/>
      <c r="M6" s="109" t="s">
        <v>28</v>
      </c>
      <c r="N6" s="109" t="s">
        <v>28</v>
      </c>
      <c r="O6" s="109" t="s">
        <v>28</v>
      </c>
      <c r="P6" s="109" t="s">
        <v>28</v>
      </c>
      <c r="Q6" s="106" t="s">
        <v>168</v>
      </c>
      <c r="R6" s="106" t="s">
        <v>169</v>
      </c>
      <c r="S6" s="106" t="s">
        <v>28</v>
      </c>
      <c r="T6" s="106" t="s">
        <v>28</v>
      </c>
      <c r="U6" s="106" t="s">
        <v>28</v>
      </c>
    </row>
    <row r="7" spans="1:21" ht="14.25" customHeight="1">
      <c r="A7" s="69">
        <v>1</v>
      </c>
      <c r="B7" s="59">
        <v>30</v>
      </c>
      <c r="C7" s="74" t="s">
        <v>30</v>
      </c>
      <c r="D7" s="85" t="s">
        <v>117</v>
      </c>
      <c r="E7" s="74" t="s">
        <v>23</v>
      </c>
      <c r="F7" s="110">
        <v>98</v>
      </c>
      <c r="G7" s="110">
        <v>99</v>
      </c>
      <c r="H7" s="112">
        <v>98</v>
      </c>
      <c r="I7" s="119">
        <v>102</v>
      </c>
      <c r="J7" s="112"/>
      <c r="K7" s="112">
        <v>100</v>
      </c>
      <c r="L7" s="113"/>
      <c r="M7" s="112">
        <v>10</v>
      </c>
      <c r="N7" s="112">
        <v>10</v>
      </c>
      <c r="O7" s="64">
        <v>10</v>
      </c>
      <c r="P7" s="112">
        <v>10</v>
      </c>
      <c r="Q7" s="114">
        <f aca="true" t="shared" si="0" ref="Q7:Q38">SUM(IF(COUNT(F7:I7)&gt;0,LARGE(F7:I7,1),0),IF(COUNT(F7:I7)&gt;1,LARGE(F7:I7,2),0),IF(COUNT(F7:I7)&gt;2,LARGE(F7:I7,3),0))</f>
        <v>299</v>
      </c>
      <c r="R7" s="115">
        <v>1</v>
      </c>
      <c r="S7" s="115">
        <f aca="true" t="shared" si="1" ref="S7:S38">70-R7</f>
        <v>69</v>
      </c>
      <c r="T7" s="114">
        <f aca="true" t="shared" si="2" ref="T7:T38">SUM(IF(COUNT(M7:P7)&gt;0,LARGE(M7:P7,1),0),IF(COUNT(M7:P7)&gt;1,LARGE(M7:P7,2),0),IF(COUNT(M7:P7)&gt;2,LARGE(M7:P7,3),0))</f>
        <v>30</v>
      </c>
      <c r="U7" s="120">
        <f>T7+S7+1</f>
        <v>100</v>
      </c>
    </row>
    <row r="8" spans="1:21" ht="14.25" customHeight="1">
      <c r="A8" s="69">
        <v>2</v>
      </c>
      <c r="B8" s="59">
        <v>413</v>
      </c>
      <c r="C8" s="74" t="s">
        <v>29</v>
      </c>
      <c r="D8" s="85" t="s">
        <v>118</v>
      </c>
      <c r="E8" s="74" t="s">
        <v>24</v>
      </c>
      <c r="F8" s="110">
        <v>96</v>
      </c>
      <c r="G8" s="110">
        <v>95</v>
      </c>
      <c r="H8" s="110">
        <v>96</v>
      </c>
      <c r="I8" s="112">
        <v>92</v>
      </c>
      <c r="J8" s="112"/>
      <c r="K8" s="112">
        <v>99</v>
      </c>
      <c r="L8" s="117"/>
      <c r="M8" s="64">
        <v>10</v>
      </c>
      <c r="N8" s="64">
        <v>10</v>
      </c>
      <c r="O8" s="64">
        <v>10</v>
      </c>
      <c r="P8" s="64">
        <v>10</v>
      </c>
      <c r="Q8" s="114">
        <f t="shared" si="0"/>
        <v>287</v>
      </c>
      <c r="R8" s="115">
        <v>2</v>
      </c>
      <c r="S8" s="115">
        <f t="shared" si="1"/>
        <v>68</v>
      </c>
      <c r="T8" s="114">
        <f t="shared" si="2"/>
        <v>30</v>
      </c>
      <c r="U8" s="116">
        <f aca="true" t="shared" si="3" ref="U8:U38">T8+S8</f>
        <v>98</v>
      </c>
    </row>
    <row r="9" spans="1:21" ht="14.25" customHeight="1">
      <c r="A9" s="69">
        <v>3</v>
      </c>
      <c r="B9" s="59">
        <v>288</v>
      </c>
      <c r="C9" s="74" t="s">
        <v>37</v>
      </c>
      <c r="D9" s="86" t="s">
        <v>121</v>
      </c>
      <c r="E9" s="74" t="s">
        <v>23</v>
      </c>
      <c r="F9" s="112">
        <v>88</v>
      </c>
      <c r="G9" s="110">
        <v>89</v>
      </c>
      <c r="H9" s="110">
        <v>94</v>
      </c>
      <c r="I9" s="110">
        <v>94</v>
      </c>
      <c r="J9" s="112"/>
      <c r="K9" s="112">
        <v>92</v>
      </c>
      <c r="L9" s="117"/>
      <c r="M9" s="64">
        <v>8</v>
      </c>
      <c r="N9" s="64">
        <v>9</v>
      </c>
      <c r="O9" s="64">
        <v>9</v>
      </c>
      <c r="P9" s="64">
        <v>10</v>
      </c>
      <c r="Q9" s="114">
        <f t="shared" si="0"/>
        <v>277</v>
      </c>
      <c r="R9" s="115">
        <v>3</v>
      </c>
      <c r="S9" s="115">
        <f t="shared" si="1"/>
        <v>67</v>
      </c>
      <c r="T9" s="114">
        <f t="shared" si="2"/>
        <v>28</v>
      </c>
      <c r="U9" s="116">
        <f t="shared" si="3"/>
        <v>95</v>
      </c>
    </row>
    <row r="10" spans="1:21" ht="14.25" customHeight="1">
      <c r="A10" s="69">
        <v>4</v>
      </c>
      <c r="B10" s="130">
        <v>619</v>
      </c>
      <c r="C10" s="71" t="s">
        <v>74</v>
      </c>
      <c r="D10" s="85" t="s">
        <v>117</v>
      </c>
      <c r="E10" s="74" t="s">
        <v>26</v>
      </c>
      <c r="F10" s="110">
        <v>92</v>
      </c>
      <c r="G10" s="112">
        <v>91</v>
      </c>
      <c r="H10" s="110">
        <v>96</v>
      </c>
      <c r="I10" s="110">
        <v>96</v>
      </c>
      <c r="J10" s="112"/>
      <c r="K10" s="112">
        <v>92</v>
      </c>
      <c r="L10" s="117"/>
      <c r="M10" s="112">
        <v>9</v>
      </c>
      <c r="N10" s="112">
        <v>10</v>
      </c>
      <c r="O10" s="112">
        <v>9</v>
      </c>
      <c r="P10" s="112">
        <v>10</v>
      </c>
      <c r="Q10" s="114">
        <f t="shared" si="0"/>
        <v>284</v>
      </c>
      <c r="R10" s="115">
        <v>4</v>
      </c>
      <c r="S10" s="115">
        <f t="shared" si="1"/>
        <v>66</v>
      </c>
      <c r="T10" s="114">
        <f t="shared" si="2"/>
        <v>29</v>
      </c>
      <c r="U10" s="116">
        <f t="shared" si="3"/>
        <v>95</v>
      </c>
    </row>
    <row r="11" spans="1:21" ht="14.25" customHeight="1">
      <c r="A11" s="69">
        <v>5</v>
      </c>
      <c r="B11" s="59">
        <v>40</v>
      </c>
      <c r="C11" s="74" t="s">
        <v>31</v>
      </c>
      <c r="D11" s="86" t="s">
        <v>121</v>
      </c>
      <c r="E11" s="74" t="s">
        <v>20</v>
      </c>
      <c r="F11" s="110">
        <v>92</v>
      </c>
      <c r="G11" s="110">
        <v>93</v>
      </c>
      <c r="H11" s="112">
        <v>86</v>
      </c>
      <c r="I11" s="110">
        <v>90</v>
      </c>
      <c r="J11" s="112"/>
      <c r="K11" s="112">
        <v>91</v>
      </c>
      <c r="L11" s="117"/>
      <c r="M11" s="64">
        <v>10</v>
      </c>
      <c r="N11" s="64">
        <v>10</v>
      </c>
      <c r="O11" s="64">
        <v>10</v>
      </c>
      <c r="P11" s="64">
        <v>10</v>
      </c>
      <c r="Q11" s="114">
        <f t="shared" si="0"/>
        <v>275</v>
      </c>
      <c r="R11" s="115">
        <v>5</v>
      </c>
      <c r="S11" s="115">
        <f t="shared" si="1"/>
        <v>65</v>
      </c>
      <c r="T11" s="114">
        <f t="shared" si="2"/>
        <v>30</v>
      </c>
      <c r="U11" s="116">
        <f t="shared" si="3"/>
        <v>95</v>
      </c>
    </row>
    <row r="12" spans="1:21" ht="14.25" customHeight="1">
      <c r="A12" s="69">
        <v>6</v>
      </c>
      <c r="B12" s="59">
        <v>219</v>
      </c>
      <c r="C12" s="74" t="s">
        <v>38</v>
      </c>
      <c r="D12" s="86" t="s">
        <v>121</v>
      </c>
      <c r="E12" s="74" t="s">
        <v>21</v>
      </c>
      <c r="F12" s="112">
        <v>72</v>
      </c>
      <c r="G12" s="110">
        <v>91</v>
      </c>
      <c r="H12" s="110">
        <v>93</v>
      </c>
      <c r="I12" s="110">
        <v>93</v>
      </c>
      <c r="J12" s="112"/>
      <c r="K12" s="112">
        <v>88</v>
      </c>
      <c r="L12" s="117"/>
      <c r="M12" s="64">
        <v>5</v>
      </c>
      <c r="N12" s="64">
        <v>9</v>
      </c>
      <c r="O12" s="64">
        <v>10</v>
      </c>
      <c r="P12" s="64">
        <v>9</v>
      </c>
      <c r="Q12" s="114">
        <f t="shared" si="0"/>
        <v>277</v>
      </c>
      <c r="R12" s="115">
        <v>6</v>
      </c>
      <c r="S12" s="115">
        <f t="shared" si="1"/>
        <v>64</v>
      </c>
      <c r="T12" s="114">
        <f t="shared" si="2"/>
        <v>28</v>
      </c>
      <c r="U12" s="116">
        <f t="shared" si="3"/>
        <v>92</v>
      </c>
    </row>
    <row r="13" spans="1:21" ht="14.25" customHeight="1">
      <c r="A13" s="69">
        <v>7</v>
      </c>
      <c r="B13" s="59">
        <v>141</v>
      </c>
      <c r="C13" s="74" t="s">
        <v>42</v>
      </c>
      <c r="D13" s="86" t="s">
        <v>121</v>
      </c>
      <c r="E13" s="74" t="s">
        <v>23</v>
      </c>
      <c r="F13" s="110">
        <v>86</v>
      </c>
      <c r="G13" s="110">
        <v>88</v>
      </c>
      <c r="H13" s="112">
        <v>83</v>
      </c>
      <c r="I13" s="110">
        <v>93</v>
      </c>
      <c r="J13" s="112">
        <v>90</v>
      </c>
      <c r="K13" s="112">
        <v>85</v>
      </c>
      <c r="L13" s="117"/>
      <c r="M13" s="64">
        <v>8</v>
      </c>
      <c r="N13" s="64">
        <v>9</v>
      </c>
      <c r="O13" s="64">
        <v>9</v>
      </c>
      <c r="P13" s="64">
        <v>8</v>
      </c>
      <c r="Q13" s="114">
        <f t="shared" si="0"/>
        <v>267</v>
      </c>
      <c r="R13" s="115">
        <v>7</v>
      </c>
      <c r="S13" s="115">
        <f t="shared" si="1"/>
        <v>63</v>
      </c>
      <c r="T13" s="114">
        <f t="shared" si="2"/>
        <v>26</v>
      </c>
      <c r="U13" s="116">
        <f t="shared" si="3"/>
        <v>89</v>
      </c>
    </row>
    <row r="14" spans="1:21" ht="14.25" customHeight="1">
      <c r="A14" s="69">
        <v>8</v>
      </c>
      <c r="B14" s="59">
        <v>546</v>
      </c>
      <c r="C14" s="74" t="s">
        <v>34</v>
      </c>
      <c r="D14" s="86" t="s">
        <v>121</v>
      </c>
      <c r="E14" s="74" t="s">
        <v>21</v>
      </c>
      <c r="F14" s="110">
        <v>91</v>
      </c>
      <c r="G14" s="110">
        <v>90</v>
      </c>
      <c r="H14" s="110">
        <v>94</v>
      </c>
      <c r="I14" s="112">
        <v>90</v>
      </c>
      <c r="J14" s="112"/>
      <c r="K14" s="112">
        <v>77</v>
      </c>
      <c r="L14" s="117"/>
      <c r="M14" s="64">
        <v>9</v>
      </c>
      <c r="N14" s="64">
        <v>9</v>
      </c>
      <c r="O14" s="64">
        <v>8</v>
      </c>
      <c r="P14" s="64">
        <v>8</v>
      </c>
      <c r="Q14" s="114">
        <f t="shared" si="0"/>
        <v>275</v>
      </c>
      <c r="R14" s="115">
        <v>8</v>
      </c>
      <c r="S14" s="115">
        <f t="shared" si="1"/>
        <v>62</v>
      </c>
      <c r="T14" s="114">
        <f t="shared" si="2"/>
        <v>26</v>
      </c>
      <c r="U14" s="116">
        <f t="shared" si="3"/>
        <v>88</v>
      </c>
    </row>
    <row r="15" spans="1:21" ht="14.25" customHeight="1">
      <c r="A15" s="69">
        <v>9</v>
      </c>
      <c r="B15" s="59">
        <v>600</v>
      </c>
      <c r="C15" s="72" t="s">
        <v>33</v>
      </c>
      <c r="D15" s="85" t="s">
        <v>117</v>
      </c>
      <c r="E15" s="74" t="s">
        <v>25</v>
      </c>
      <c r="F15" s="110">
        <v>90</v>
      </c>
      <c r="G15" s="110">
        <v>93</v>
      </c>
      <c r="H15" s="110">
        <v>89</v>
      </c>
      <c r="I15" s="112">
        <v>89</v>
      </c>
      <c r="J15" s="112">
        <v>90</v>
      </c>
      <c r="K15" s="112"/>
      <c r="L15" s="117"/>
      <c r="M15" s="112">
        <v>8</v>
      </c>
      <c r="N15" s="112">
        <v>10</v>
      </c>
      <c r="O15" s="112">
        <v>9</v>
      </c>
      <c r="P15" s="112">
        <v>9</v>
      </c>
      <c r="Q15" s="114">
        <f t="shared" si="0"/>
        <v>272</v>
      </c>
      <c r="R15" s="115">
        <v>9</v>
      </c>
      <c r="S15" s="115">
        <f t="shared" si="1"/>
        <v>61</v>
      </c>
      <c r="T15" s="114">
        <f t="shared" si="2"/>
        <v>28</v>
      </c>
      <c r="U15" s="116">
        <f t="shared" si="3"/>
        <v>89</v>
      </c>
    </row>
    <row r="16" spans="1:21" ht="14.25" customHeight="1">
      <c r="A16" s="69">
        <v>10</v>
      </c>
      <c r="B16" s="59">
        <v>259</v>
      </c>
      <c r="C16" s="74" t="s">
        <v>40</v>
      </c>
      <c r="D16" s="92" t="s">
        <v>122</v>
      </c>
      <c r="E16" s="74" t="s">
        <v>24</v>
      </c>
      <c r="F16" s="110">
        <v>88</v>
      </c>
      <c r="G16" s="110">
        <v>89</v>
      </c>
      <c r="H16" s="112">
        <v>72</v>
      </c>
      <c r="I16" s="110">
        <v>88</v>
      </c>
      <c r="J16" s="112">
        <v>90</v>
      </c>
      <c r="K16" s="112"/>
      <c r="L16" s="117"/>
      <c r="M16" s="64">
        <v>6</v>
      </c>
      <c r="N16" s="64">
        <v>9</v>
      </c>
      <c r="O16" s="64">
        <v>5</v>
      </c>
      <c r="P16" s="64">
        <v>7</v>
      </c>
      <c r="Q16" s="114">
        <f t="shared" si="0"/>
        <v>265</v>
      </c>
      <c r="R16" s="115">
        <v>10</v>
      </c>
      <c r="S16" s="115">
        <f t="shared" si="1"/>
        <v>60</v>
      </c>
      <c r="T16" s="114">
        <f t="shared" si="2"/>
        <v>22</v>
      </c>
      <c r="U16" s="116">
        <f t="shared" si="3"/>
        <v>82</v>
      </c>
    </row>
    <row r="17" spans="1:21" ht="14.25" customHeight="1">
      <c r="A17" s="69">
        <v>11</v>
      </c>
      <c r="B17" s="59">
        <v>89</v>
      </c>
      <c r="C17" s="72" t="s">
        <v>39</v>
      </c>
      <c r="D17" s="92" t="s">
        <v>122</v>
      </c>
      <c r="E17" s="74" t="s">
        <v>20</v>
      </c>
      <c r="F17" s="110">
        <v>91</v>
      </c>
      <c r="G17" s="110">
        <v>86</v>
      </c>
      <c r="H17" s="110">
        <v>93</v>
      </c>
      <c r="I17" s="112">
        <v>13</v>
      </c>
      <c r="J17" s="112">
        <v>89</v>
      </c>
      <c r="K17" s="112"/>
      <c r="L17" s="117"/>
      <c r="M17" s="64">
        <v>10</v>
      </c>
      <c r="N17" s="64">
        <v>6</v>
      </c>
      <c r="O17" s="64">
        <v>8</v>
      </c>
      <c r="P17" s="64">
        <v>5</v>
      </c>
      <c r="Q17" s="114">
        <f t="shared" si="0"/>
        <v>270</v>
      </c>
      <c r="R17" s="115">
        <v>11</v>
      </c>
      <c r="S17" s="115">
        <f t="shared" si="1"/>
        <v>59</v>
      </c>
      <c r="T17" s="114">
        <f t="shared" si="2"/>
        <v>24</v>
      </c>
      <c r="U17" s="116">
        <f t="shared" si="3"/>
        <v>83</v>
      </c>
    </row>
    <row r="18" spans="1:21" ht="14.25" customHeight="1">
      <c r="A18" s="69">
        <v>12</v>
      </c>
      <c r="B18" s="59">
        <v>13</v>
      </c>
      <c r="C18" s="74" t="s">
        <v>46</v>
      </c>
      <c r="D18" s="92" t="s">
        <v>122</v>
      </c>
      <c r="E18" s="74" t="s">
        <v>20</v>
      </c>
      <c r="F18" s="112">
        <v>78</v>
      </c>
      <c r="G18" s="110">
        <v>82</v>
      </c>
      <c r="H18" s="110">
        <v>92</v>
      </c>
      <c r="I18" s="110">
        <v>91</v>
      </c>
      <c r="J18" s="112">
        <v>88</v>
      </c>
      <c r="K18" s="112"/>
      <c r="L18" s="117"/>
      <c r="M18" s="64">
        <v>7</v>
      </c>
      <c r="N18" s="64">
        <v>7</v>
      </c>
      <c r="O18" s="64">
        <v>7</v>
      </c>
      <c r="P18" s="64">
        <v>9</v>
      </c>
      <c r="Q18" s="114">
        <f t="shared" si="0"/>
        <v>265</v>
      </c>
      <c r="R18" s="115">
        <v>12</v>
      </c>
      <c r="S18" s="115">
        <f t="shared" si="1"/>
        <v>58</v>
      </c>
      <c r="T18" s="114">
        <f t="shared" si="2"/>
        <v>23</v>
      </c>
      <c r="U18" s="116">
        <f t="shared" si="3"/>
        <v>81</v>
      </c>
    </row>
    <row r="19" spans="1:21" ht="14.25" customHeight="1">
      <c r="A19" s="69">
        <v>13</v>
      </c>
      <c r="B19" s="59">
        <v>91</v>
      </c>
      <c r="C19" s="74" t="s">
        <v>41</v>
      </c>
      <c r="D19" s="92" t="s">
        <v>122</v>
      </c>
      <c r="E19" s="74" t="s">
        <v>23</v>
      </c>
      <c r="F19" s="110">
        <v>89</v>
      </c>
      <c r="G19" s="110">
        <v>88</v>
      </c>
      <c r="H19" s="112">
        <v>31</v>
      </c>
      <c r="I19" s="110">
        <v>91</v>
      </c>
      <c r="J19" s="112">
        <v>83</v>
      </c>
      <c r="K19" s="112"/>
      <c r="L19" s="117"/>
      <c r="M19" s="64">
        <v>9</v>
      </c>
      <c r="N19" s="64">
        <v>8</v>
      </c>
      <c r="O19" s="64">
        <v>4</v>
      </c>
      <c r="P19" s="64">
        <v>8</v>
      </c>
      <c r="Q19" s="114">
        <f t="shared" si="0"/>
        <v>268</v>
      </c>
      <c r="R19" s="115">
        <v>13</v>
      </c>
      <c r="S19" s="115">
        <f t="shared" si="1"/>
        <v>57</v>
      </c>
      <c r="T19" s="114">
        <f t="shared" si="2"/>
        <v>25</v>
      </c>
      <c r="U19" s="116">
        <f t="shared" si="3"/>
        <v>82</v>
      </c>
    </row>
    <row r="20" spans="1:21" ht="14.25" customHeight="1">
      <c r="A20" s="69">
        <v>14</v>
      </c>
      <c r="B20" s="59">
        <v>620</v>
      </c>
      <c r="C20" s="72" t="s">
        <v>48</v>
      </c>
      <c r="D20" s="85" t="s">
        <v>117</v>
      </c>
      <c r="E20" s="74" t="s">
        <v>25</v>
      </c>
      <c r="F20" s="110">
        <v>89</v>
      </c>
      <c r="G20" s="110">
        <v>88</v>
      </c>
      <c r="H20" s="110">
        <v>91</v>
      </c>
      <c r="I20" s="112">
        <v>87</v>
      </c>
      <c r="J20" s="112">
        <v>81</v>
      </c>
      <c r="K20" s="112"/>
      <c r="L20" s="117"/>
      <c r="M20" s="112">
        <v>7</v>
      </c>
      <c r="N20" s="112">
        <v>8</v>
      </c>
      <c r="O20" s="112">
        <v>9</v>
      </c>
      <c r="P20" s="112">
        <v>7</v>
      </c>
      <c r="Q20" s="114">
        <f t="shared" si="0"/>
        <v>268</v>
      </c>
      <c r="R20" s="115">
        <v>14</v>
      </c>
      <c r="S20" s="115">
        <f t="shared" si="1"/>
        <v>56</v>
      </c>
      <c r="T20" s="114">
        <f t="shared" si="2"/>
        <v>24</v>
      </c>
      <c r="U20" s="116">
        <f t="shared" si="3"/>
        <v>80</v>
      </c>
    </row>
    <row r="21" spans="1:21" ht="14.25" customHeight="1">
      <c r="A21" s="69">
        <v>15</v>
      </c>
      <c r="B21" s="59">
        <v>33</v>
      </c>
      <c r="C21" s="74" t="s">
        <v>50</v>
      </c>
      <c r="D21" s="86" t="s">
        <v>121</v>
      </c>
      <c r="E21" s="74" t="s">
        <v>25</v>
      </c>
      <c r="F21" s="112">
        <v>82</v>
      </c>
      <c r="G21" s="110">
        <v>87</v>
      </c>
      <c r="H21" s="110">
        <v>88</v>
      </c>
      <c r="I21" s="110">
        <v>94</v>
      </c>
      <c r="J21" s="112">
        <v>79</v>
      </c>
      <c r="K21" s="112"/>
      <c r="L21" s="117"/>
      <c r="M21" s="64">
        <v>9</v>
      </c>
      <c r="N21" s="64">
        <v>7</v>
      </c>
      <c r="O21" s="64">
        <v>8</v>
      </c>
      <c r="P21" s="64">
        <v>9</v>
      </c>
      <c r="Q21" s="114">
        <f t="shared" si="0"/>
        <v>269</v>
      </c>
      <c r="R21" s="115">
        <v>15</v>
      </c>
      <c r="S21" s="115">
        <f t="shared" si="1"/>
        <v>55</v>
      </c>
      <c r="T21" s="114">
        <f t="shared" si="2"/>
        <v>26</v>
      </c>
      <c r="U21" s="116">
        <f t="shared" si="3"/>
        <v>81</v>
      </c>
    </row>
    <row r="22" spans="1:21" ht="14.25" customHeight="1">
      <c r="A22" s="69">
        <v>16</v>
      </c>
      <c r="B22" s="59">
        <v>804</v>
      </c>
      <c r="C22" s="74" t="s">
        <v>54</v>
      </c>
      <c r="D22" s="92" t="s">
        <v>122</v>
      </c>
      <c r="E22" s="74" t="s">
        <v>25</v>
      </c>
      <c r="F22" s="110">
        <v>87</v>
      </c>
      <c r="G22" s="110">
        <v>90</v>
      </c>
      <c r="H22" s="112">
        <v>80</v>
      </c>
      <c r="I22" s="110">
        <v>87</v>
      </c>
      <c r="J22" s="112"/>
      <c r="K22" s="112"/>
      <c r="L22" s="117"/>
      <c r="M22" s="112">
        <v>8</v>
      </c>
      <c r="N22" s="112">
        <v>8</v>
      </c>
      <c r="O22" s="112">
        <v>7</v>
      </c>
      <c r="P22" s="112">
        <v>6</v>
      </c>
      <c r="Q22" s="114">
        <f t="shared" si="0"/>
        <v>264</v>
      </c>
      <c r="R22" s="115">
        <v>16</v>
      </c>
      <c r="S22" s="115">
        <f t="shared" si="1"/>
        <v>54</v>
      </c>
      <c r="T22" s="114">
        <f t="shared" si="2"/>
        <v>23</v>
      </c>
      <c r="U22" s="116">
        <f t="shared" si="3"/>
        <v>77</v>
      </c>
    </row>
    <row r="23" spans="1:21" ht="14.25" customHeight="1">
      <c r="A23" s="69">
        <v>17</v>
      </c>
      <c r="B23" s="59">
        <v>531</v>
      </c>
      <c r="C23" s="60" t="s">
        <v>143</v>
      </c>
      <c r="D23" s="85" t="s">
        <v>117</v>
      </c>
      <c r="E23" s="74" t="s">
        <v>23</v>
      </c>
      <c r="F23" s="110">
        <v>78</v>
      </c>
      <c r="G23" s="112">
        <v>77</v>
      </c>
      <c r="H23" s="110">
        <v>90</v>
      </c>
      <c r="I23" s="110">
        <v>94</v>
      </c>
      <c r="J23" s="112"/>
      <c r="K23" s="112"/>
      <c r="L23" s="117"/>
      <c r="M23" s="64">
        <v>8</v>
      </c>
      <c r="N23" s="64">
        <v>7</v>
      </c>
      <c r="O23" s="64">
        <v>10</v>
      </c>
      <c r="P23" s="64">
        <v>9</v>
      </c>
      <c r="Q23" s="114">
        <f t="shared" si="0"/>
        <v>262</v>
      </c>
      <c r="R23" s="115">
        <v>17</v>
      </c>
      <c r="S23" s="115">
        <f t="shared" si="1"/>
        <v>53</v>
      </c>
      <c r="T23" s="114">
        <f t="shared" si="2"/>
        <v>27</v>
      </c>
      <c r="U23" s="116">
        <f t="shared" si="3"/>
        <v>80</v>
      </c>
    </row>
    <row r="24" spans="1:21" ht="14.25" customHeight="1">
      <c r="A24" s="69">
        <v>18</v>
      </c>
      <c r="B24" s="59">
        <v>156</v>
      </c>
      <c r="C24" s="74" t="s">
        <v>45</v>
      </c>
      <c r="D24" s="94" t="s">
        <v>123</v>
      </c>
      <c r="E24" s="74" t="s">
        <v>23</v>
      </c>
      <c r="F24" s="110">
        <v>88</v>
      </c>
      <c r="G24" s="112">
        <v>82</v>
      </c>
      <c r="H24" s="110">
        <v>84</v>
      </c>
      <c r="I24" s="110">
        <v>90</v>
      </c>
      <c r="J24" s="112"/>
      <c r="K24" s="112"/>
      <c r="L24" s="117"/>
      <c r="M24" s="64">
        <v>9</v>
      </c>
      <c r="N24" s="64">
        <v>8</v>
      </c>
      <c r="O24" s="64">
        <v>7</v>
      </c>
      <c r="P24" s="64">
        <v>8</v>
      </c>
      <c r="Q24" s="114">
        <f t="shared" si="0"/>
        <v>262</v>
      </c>
      <c r="R24" s="115">
        <v>18</v>
      </c>
      <c r="S24" s="115">
        <f t="shared" si="1"/>
        <v>52</v>
      </c>
      <c r="T24" s="114">
        <f t="shared" si="2"/>
        <v>25</v>
      </c>
      <c r="U24" s="116">
        <f t="shared" si="3"/>
        <v>77</v>
      </c>
    </row>
    <row r="25" spans="1:21" ht="14.25" customHeight="1">
      <c r="A25" s="69">
        <v>19</v>
      </c>
      <c r="B25" s="112">
        <v>83</v>
      </c>
      <c r="C25" s="71" t="s">
        <v>65</v>
      </c>
      <c r="D25" s="86" t="s">
        <v>121</v>
      </c>
      <c r="E25" s="74" t="s">
        <v>26</v>
      </c>
      <c r="F25" s="112">
        <v>83</v>
      </c>
      <c r="G25" s="110">
        <v>86</v>
      </c>
      <c r="H25" s="110">
        <v>86</v>
      </c>
      <c r="I25" s="110">
        <v>89</v>
      </c>
      <c r="J25" s="112"/>
      <c r="K25" s="112"/>
      <c r="L25" s="117"/>
      <c r="M25" s="64">
        <v>10</v>
      </c>
      <c r="N25" s="64">
        <v>5</v>
      </c>
      <c r="O25" s="64">
        <v>6</v>
      </c>
      <c r="P25" s="64">
        <v>8</v>
      </c>
      <c r="Q25" s="114">
        <f t="shared" si="0"/>
        <v>261</v>
      </c>
      <c r="R25" s="115">
        <v>19</v>
      </c>
      <c r="S25" s="115">
        <f t="shared" si="1"/>
        <v>51</v>
      </c>
      <c r="T25" s="114">
        <f t="shared" si="2"/>
        <v>24</v>
      </c>
      <c r="U25" s="116">
        <f t="shared" si="3"/>
        <v>75</v>
      </c>
    </row>
    <row r="26" spans="1:21" ht="14.25" customHeight="1">
      <c r="A26" s="69">
        <v>20</v>
      </c>
      <c r="B26" s="59">
        <v>333</v>
      </c>
      <c r="C26" s="74" t="s">
        <v>49</v>
      </c>
      <c r="D26" s="92" t="s">
        <v>122</v>
      </c>
      <c r="E26" s="74" t="s">
        <v>21</v>
      </c>
      <c r="F26" s="110">
        <v>87</v>
      </c>
      <c r="G26" s="112">
        <v>84</v>
      </c>
      <c r="H26" s="110">
        <v>87</v>
      </c>
      <c r="I26" s="110">
        <v>87</v>
      </c>
      <c r="J26" s="112"/>
      <c r="K26" s="112"/>
      <c r="L26" s="117"/>
      <c r="M26" s="64">
        <v>7</v>
      </c>
      <c r="N26" s="64">
        <v>6</v>
      </c>
      <c r="O26" s="64">
        <v>8</v>
      </c>
      <c r="P26" s="64">
        <v>7</v>
      </c>
      <c r="Q26" s="114">
        <f t="shared" si="0"/>
        <v>261</v>
      </c>
      <c r="R26" s="115">
        <v>20</v>
      </c>
      <c r="S26" s="115">
        <f t="shared" si="1"/>
        <v>50</v>
      </c>
      <c r="T26" s="114">
        <f t="shared" si="2"/>
        <v>22</v>
      </c>
      <c r="U26" s="116">
        <f t="shared" si="3"/>
        <v>72</v>
      </c>
    </row>
    <row r="27" spans="1:21" ht="13.5" customHeight="1">
      <c r="A27" s="69">
        <v>21</v>
      </c>
      <c r="B27" s="59">
        <v>771</v>
      </c>
      <c r="C27" s="74" t="s">
        <v>83</v>
      </c>
      <c r="D27" s="94" t="s">
        <v>123</v>
      </c>
      <c r="E27" s="74" t="s">
        <v>23</v>
      </c>
      <c r="F27" s="110">
        <v>85</v>
      </c>
      <c r="G27" s="110">
        <v>88</v>
      </c>
      <c r="H27" s="112">
        <v>85</v>
      </c>
      <c r="I27" s="110">
        <v>86</v>
      </c>
      <c r="J27" s="112"/>
      <c r="K27" s="112"/>
      <c r="L27" s="117"/>
      <c r="M27" s="112">
        <v>5</v>
      </c>
      <c r="N27" s="112">
        <v>7</v>
      </c>
      <c r="O27" s="112">
        <v>6</v>
      </c>
      <c r="P27" s="112">
        <v>6</v>
      </c>
      <c r="Q27" s="114">
        <f t="shared" si="0"/>
        <v>259</v>
      </c>
      <c r="R27" s="115">
        <v>21</v>
      </c>
      <c r="S27" s="115">
        <f t="shared" si="1"/>
        <v>49</v>
      </c>
      <c r="T27" s="114">
        <f t="shared" si="2"/>
        <v>19</v>
      </c>
      <c r="U27" s="116">
        <f t="shared" si="3"/>
        <v>68</v>
      </c>
    </row>
    <row r="28" spans="1:21" ht="13.5" customHeight="1">
      <c r="A28" s="69">
        <v>22</v>
      </c>
      <c r="B28" s="59">
        <v>513</v>
      </c>
      <c r="C28" s="60" t="s">
        <v>56</v>
      </c>
      <c r="D28" s="94" t="s">
        <v>123</v>
      </c>
      <c r="E28" s="74" t="s">
        <v>21</v>
      </c>
      <c r="F28" s="110">
        <v>87</v>
      </c>
      <c r="G28" s="110">
        <v>87</v>
      </c>
      <c r="H28" s="112">
        <v>83</v>
      </c>
      <c r="I28" s="110">
        <v>85</v>
      </c>
      <c r="J28" s="112"/>
      <c r="K28" s="112"/>
      <c r="L28" s="117"/>
      <c r="M28" s="64">
        <v>6</v>
      </c>
      <c r="N28" s="112">
        <v>6</v>
      </c>
      <c r="O28" s="112">
        <v>8</v>
      </c>
      <c r="P28" s="112">
        <v>5</v>
      </c>
      <c r="Q28" s="114">
        <f t="shared" si="0"/>
        <v>259</v>
      </c>
      <c r="R28" s="115">
        <v>22</v>
      </c>
      <c r="S28" s="115">
        <f t="shared" si="1"/>
        <v>48</v>
      </c>
      <c r="T28" s="114">
        <f t="shared" si="2"/>
        <v>20</v>
      </c>
      <c r="U28" s="116">
        <f t="shared" si="3"/>
        <v>68</v>
      </c>
    </row>
    <row r="29" spans="1:21" ht="13.5" customHeight="1">
      <c r="A29" s="69">
        <v>23</v>
      </c>
      <c r="B29" s="59">
        <v>556</v>
      </c>
      <c r="C29" s="74" t="s">
        <v>47</v>
      </c>
      <c r="D29" s="92" t="s">
        <v>122</v>
      </c>
      <c r="E29" s="74" t="s">
        <v>21</v>
      </c>
      <c r="F29" s="112">
        <v>77</v>
      </c>
      <c r="G29" s="110">
        <v>81</v>
      </c>
      <c r="H29" s="110">
        <v>85</v>
      </c>
      <c r="I29" s="110">
        <v>88</v>
      </c>
      <c r="J29" s="112"/>
      <c r="K29" s="112"/>
      <c r="L29" s="117"/>
      <c r="M29" s="64">
        <v>7</v>
      </c>
      <c r="N29" s="64">
        <v>8</v>
      </c>
      <c r="O29" s="64">
        <v>7</v>
      </c>
      <c r="P29" s="64">
        <v>7</v>
      </c>
      <c r="Q29" s="114">
        <f t="shared" si="0"/>
        <v>254</v>
      </c>
      <c r="R29" s="115">
        <v>23</v>
      </c>
      <c r="S29" s="115">
        <f t="shared" si="1"/>
        <v>47</v>
      </c>
      <c r="T29" s="114">
        <f t="shared" si="2"/>
        <v>22</v>
      </c>
      <c r="U29" s="116">
        <f t="shared" si="3"/>
        <v>69</v>
      </c>
    </row>
    <row r="30" spans="1:21" ht="13.5" customHeight="1">
      <c r="A30" s="69">
        <v>24</v>
      </c>
      <c r="B30" s="59">
        <v>220</v>
      </c>
      <c r="C30" s="60" t="s">
        <v>44</v>
      </c>
      <c r="D30" s="92" t="s">
        <v>122</v>
      </c>
      <c r="E30" s="74" t="s">
        <v>23</v>
      </c>
      <c r="F30" s="112">
        <v>80</v>
      </c>
      <c r="G30" s="110">
        <v>87</v>
      </c>
      <c r="H30" s="110">
        <v>85</v>
      </c>
      <c r="I30" s="110">
        <v>81</v>
      </c>
      <c r="J30" s="112"/>
      <c r="K30" s="112"/>
      <c r="L30" s="117"/>
      <c r="M30" s="64">
        <v>6</v>
      </c>
      <c r="N30" s="64">
        <v>7</v>
      </c>
      <c r="O30" s="64">
        <v>7</v>
      </c>
      <c r="P30" s="64">
        <v>6</v>
      </c>
      <c r="Q30" s="114">
        <f t="shared" si="0"/>
        <v>253</v>
      </c>
      <c r="R30" s="115">
        <v>24</v>
      </c>
      <c r="S30" s="115">
        <f t="shared" si="1"/>
        <v>46</v>
      </c>
      <c r="T30" s="114">
        <f t="shared" si="2"/>
        <v>20</v>
      </c>
      <c r="U30" s="116">
        <f t="shared" si="3"/>
        <v>66</v>
      </c>
    </row>
    <row r="31" spans="1:21" ht="13.5" customHeight="1">
      <c r="A31" s="69">
        <v>25</v>
      </c>
      <c r="B31" s="59">
        <v>73</v>
      </c>
      <c r="C31" s="74" t="s">
        <v>51</v>
      </c>
      <c r="D31" s="92" t="s">
        <v>122</v>
      </c>
      <c r="E31" s="74" t="s">
        <v>20</v>
      </c>
      <c r="F31" s="110">
        <v>85</v>
      </c>
      <c r="G31" s="110">
        <v>81</v>
      </c>
      <c r="H31" s="110">
        <v>83</v>
      </c>
      <c r="I31" s="112">
        <v>74</v>
      </c>
      <c r="J31" s="112"/>
      <c r="K31" s="112"/>
      <c r="L31" s="117"/>
      <c r="M31" s="64">
        <v>7</v>
      </c>
      <c r="N31" s="64">
        <v>6</v>
      </c>
      <c r="O31" s="64">
        <v>6</v>
      </c>
      <c r="P31" s="64">
        <v>5</v>
      </c>
      <c r="Q31" s="114">
        <f t="shared" si="0"/>
        <v>249</v>
      </c>
      <c r="R31" s="115">
        <v>25</v>
      </c>
      <c r="S31" s="115">
        <f t="shared" si="1"/>
        <v>45</v>
      </c>
      <c r="T31" s="114">
        <f t="shared" si="2"/>
        <v>19</v>
      </c>
      <c r="U31" s="116">
        <f t="shared" si="3"/>
        <v>64</v>
      </c>
    </row>
    <row r="32" spans="1:21" ht="13.5" customHeight="1">
      <c r="A32" s="69">
        <v>26</v>
      </c>
      <c r="B32" s="59">
        <v>572</v>
      </c>
      <c r="C32" s="74" t="s">
        <v>58</v>
      </c>
      <c r="D32" s="92" t="s">
        <v>122</v>
      </c>
      <c r="E32" s="74" t="s">
        <v>24</v>
      </c>
      <c r="F32" s="110">
        <v>74</v>
      </c>
      <c r="G32" s="110">
        <v>78</v>
      </c>
      <c r="H32" s="110">
        <v>75</v>
      </c>
      <c r="I32" s="112">
        <v>71</v>
      </c>
      <c r="J32" s="112"/>
      <c r="K32" s="112"/>
      <c r="L32" s="117"/>
      <c r="M32" s="112">
        <v>6</v>
      </c>
      <c r="N32" s="64">
        <v>5</v>
      </c>
      <c r="O32" s="64">
        <v>6</v>
      </c>
      <c r="P32" s="64">
        <v>6</v>
      </c>
      <c r="Q32" s="114">
        <f t="shared" si="0"/>
        <v>227</v>
      </c>
      <c r="R32" s="115">
        <v>26</v>
      </c>
      <c r="S32" s="115">
        <f t="shared" si="1"/>
        <v>44</v>
      </c>
      <c r="T32" s="114">
        <f t="shared" si="2"/>
        <v>18</v>
      </c>
      <c r="U32" s="116">
        <f t="shared" si="3"/>
        <v>62</v>
      </c>
    </row>
    <row r="33" spans="1:21" ht="13.5" customHeight="1">
      <c r="A33" s="69">
        <v>27</v>
      </c>
      <c r="B33" s="59">
        <v>532</v>
      </c>
      <c r="C33" s="60" t="s">
        <v>175</v>
      </c>
      <c r="D33" s="122" t="s">
        <v>124</v>
      </c>
      <c r="E33" s="74" t="s">
        <v>23</v>
      </c>
      <c r="F33" s="110">
        <v>71</v>
      </c>
      <c r="G33" s="110">
        <v>69</v>
      </c>
      <c r="H33" s="112">
        <v>68</v>
      </c>
      <c r="I33" s="110">
        <v>70</v>
      </c>
      <c r="J33" s="112"/>
      <c r="K33" s="112"/>
      <c r="L33" s="117"/>
      <c r="M33" s="64">
        <v>6</v>
      </c>
      <c r="N33" s="64">
        <v>6</v>
      </c>
      <c r="O33" s="64">
        <v>6</v>
      </c>
      <c r="P33" s="64">
        <v>4</v>
      </c>
      <c r="Q33" s="114">
        <f t="shared" si="0"/>
        <v>210</v>
      </c>
      <c r="R33" s="115">
        <v>27</v>
      </c>
      <c r="S33" s="115">
        <f t="shared" si="1"/>
        <v>43</v>
      </c>
      <c r="T33" s="114">
        <f t="shared" si="2"/>
        <v>18</v>
      </c>
      <c r="U33" s="116">
        <f t="shared" si="3"/>
        <v>61</v>
      </c>
    </row>
    <row r="34" spans="1:21" ht="13.5" customHeight="1">
      <c r="A34" s="69">
        <v>28</v>
      </c>
      <c r="B34" s="59">
        <v>185</v>
      </c>
      <c r="C34" s="74" t="s">
        <v>99</v>
      </c>
      <c r="D34" s="122" t="s">
        <v>124</v>
      </c>
      <c r="E34" s="74" t="s">
        <v>23</v>
      </c>
      <c r="F34" s="110">
        <v>68</v>
      </c>
      <c r="G34" s="110">
        <v>75</v>
      </c>
      <c r="H34" s="110">
        <v>62</v>
      </c>
      <c r="I34" s="112">
        <v>47</v>
      </c>
      <c r="J34" s="112"/>
      <c r="K34" s="112"/>
      <c r="L34" s="117"/>
      <c r="M34" s="64">
        <v>4</v>
      </c>
      <c r="N34" s="64">
        <v>4</v>
      </c>
      <c r="O34" s="64">
        <v>4</v>
      </c>
      <c r="P34" s="64">
        <v>7</v>
      </c>
      <c r="Q34" s="114">
        <f t="shared" si="0"/>
        <v>205</v>
      </c>
      <c r="R34" s="115">
        <v>28</v>
      </c>
      <c r="S34" s="115">
        <f t="shared" si="1"/>
        <v>42</v>
      </c>
      <c r="T34" s="114">
        <f t="shared" si="2"/>
        <v>15</v>
      </c>
      <c r="U34" s="116">
        <f t="shared" si="3"/>
        <v>57</v>
      </c>
    </row>
    <row r="35" spans="1:21" ht="13.5" customHeight="1">
      <c r="A35" s="69">
        <v>29</v>
      </c>
      <c r="B35" s="59">
        <v>163</v>
      </c>
      <c r="C35" s="74" t="s">
        <v>52</v>
      </c>
      <c r="D35" s="94" t="s">
        <v>123</v>
      </c>
      <c r="E35" s="74" t="s">
        <v>23</v>
      </c>
      <c r="F35" s="110">
        <v>65</v>
      </c>
      <c r="G35" s="110">
        <v>64</v>
      </c>
      <c r="H35" s="110">
        <v>64</v>
      </c>
      <c r="I35" s="112">
        <v>17</v>
      </c>
      <c r="J35" s="112"/>
      <c r="K35" s="112"/>
      <c r="L35" s="117"/>
      <c r="M35" s="64">
        <v>4</v>
      </c>
      <c r="N35" s="64">
        <v>4</v>
      </c>
      <c r="O35" s="64">
        <v>5</v>
      </c>
      <c r="P35" s="64">
        <v>5</v>
      </c>
      <c r="Q35" s="114">
        <f t="shared" si="0"/>
        <v>193</v>
      </c>
      <c r="R35" s="115">
        <v>29</v>
      </c>
      <c r="S35" s="115">
        <f t="shared" si="1"/>
        <v>41</v>
      </c>
      <c r="T35" s="114">
        <f t="shared" si="2"/>
        <v>14</v>
      </c>
      <c r="U35" s="116">
        <f t="shared" si="3"/>
        <v>55</v>
      </c>
    </row>
    <row r="36" spans="1:21" ht="13.5" customHeight="1">
      <c r="A36" s="69">
        <v>30</v>
      </c>
      <c r="B36" s="59">
        <v>530</v>
      </c>
      <c r="C36" s="74" t="s">
        <v>36</v>
      </c>
      <c r="D36" s="89" t="s">
        <v>116</v>
      </c>
      <c r="E36" s="74" t="s">
        <v>23</v>
      </c>
      <c r="F36" s="110">
        <v>75</v>
      </c>
      <c r="G36" s="110">
        <v>87</v>
      </c>
      <c r="H36" s="112">
        <v>0</v>
      </c>
      <c r="I36" s="112">
        <v>0</v>
      </c>
      <c r="J36" s="112"/>
      <c r="K36" s="112"/>
      <c r="L36" s="117"/>
      <c r="M36" s="64">
        <v>6</v>
      </c>
      <c r="N36" s="64">
        <v>5</v>
      </c>
      <c r="O36" s="64">
        <v>5</v>
      </c>
      <c r="P36" s="64">
        <v>6</v>
      </c>
      <c r="Q36" s="114">
        <f t="shared" si="0"/>
        <v>162</v>
      </c>
      <c r="R36" s="115">
        <v>30</v>
      </c>
      <c r="S36" s="115">
        <f t="shared" si="1"/>
        <v>40</v>
      </c>
      <c r="T36" s="114">
        <f t="shared" si="2"/>
        <v>17</v>
      </c>
      <c r="U36" s="116">
        <f t="shared" si="3"/>
        <v>57</v>
      </c>
    </row>
    <row r="37" spans="1:21" ht="13.5" customHeight="1">
      <c r="A37" s="69">
        <v>31</v>
      </c>
      <c r="B37" s="59">
        <v>165</v>
      </c>
      <c r="C37" s="74" t="s">
        <v>53</v>
      </c>
      <c r="D37" s="94" t="s">
        <v>123</v>
      </c>
      <c r="E37" s="74" t="s">
        <v>23</v>
      </c>
      <c r="F37" s="110">
        <v>66</v>
      </c>
      <c r="G37" s="110">
        <v>16</v>
      </c>
      <c r="H37" s="110">
        <v>67</v>
      </c>
      <c r="I37" s="112">
        <v>8</v>
      </c>
      <c r="J37" s="112"/>
      <c r="K37" s="112"/>
      <c r="L37" s="117"/>
      <c r="M37" s="64">
        <v>5</v>
      </c>
      <c r="N37" s="64">
        <v>5</v>
      </c>
      <c r="O37" s="64">
        <v>5</v>
      </c>
      <c r="P37" s="64">
        <v>4</v>
      </c>
      <c r="Q37" s="114">
        <f t="shared" si="0"/>
        <v>149</v>
      </c>
      <c r="R37" s="115">
        <v>31</v>
      </c>
      <c r="S37" s="115">
        <f t="shared" si="1"/>
        <v>39</v>
      </c>
      <c r="T37" s="114">
        <f t="shared" si="2"/>
        <v>15</v>
      </c>
      <c r="U37" s="116">
        <f t="shared" si="3"/>
        <v>54</v>
      </c>
    </row>
    <row r="38" spans="1:21" ht="13.5" customHeight="1">
      <c r="A38" s="69">
        <v>32</v>
      </c>
      <c r="B38" s="112">
        <v>663</v>
      </c>
      <c r="C38" s="60" t="s">
        <v>103</v>
      </c>
      <c r="D38" s="94" t="s">
        <v>123</v>
      </c>
      <c r="E38" s="74" t="s">
        <v>26</v>
      </c>
      <c r="F38" s="110">
        <v>66</v>
      </c>
      <c r="G38" s="110">
        <v>11</v>
      </c>
      <c r="H38" s="110">
        <v>53</v>
      </c>
      <c r="I38" s="112">
        <v>0</v>
      </c>
      <c r="J38" s="112"/>
      <c r="K38" s="112"/>
      <c r="L38" s="117"/>
      <c r="M38" s="112">
        <v>5</v>
      </c>
      <c r="N38" s="112">
        <v>4</v>
      </c>
      <c r="O38" s="112">
        <v>4</v>
      </c>
      <c r="P38" s="112">
        <v>6</v>
      </c>
      <c r="Q38" s="114">
        <f t="shared" si="0"/>
        <v>130</v>
      </c>
      <c r="R38" s="115">
        <v>32</v>
      </c>
      <c r="S38" s="115">
        <f t="shared" si="1"/>
        <v>38</v>
      </c>
      <c r="T38" s="114">
        <f t="shared" si="2"/>
        <v>15</v>
      </c>
      <c r="U38" s="116">
        <f t="shared" si="3"/>
        <v>53</v>
      </c>
    </row>
    <row r="40" spans="3:4" ht="13.5" customHeight="1">
      <c r="C40" s="129" t="s">
        <v>134</v>
      </c>
      <c r="D40" s="129">
        <v>531</v>
      </c>
    </row>
    <row r="41" spans="3:4" ht="12.75" customHeight="1">
      <c r="C41" s="129" t="s">
        <v>176</v>
      </c>
      <c r="D41" s="129">
        <v>33</v>
      </c>
    </row>
    <row r="42" spans="3:4" ht="12.75" customHeight="1">
      <c r="C42" s="129" t="s">
        <v>135</v>
      </c>
      <c r="D42" s="129">
        <v>532</v>
      </c>
    </row>
    <row r="43" spans="3:4" ht="12.75" customHeight="1">
      <c r="C43" s="129" t="s">
        <v>137</v>
      </c>
      <c r="D43" s="129">
        <v>156</v>
      </c>
    </row>
    <row r="44" spans="3:4" ht="12.75" customHeight="1">
      <c r="C44" s="129" t="s">
        <v>138</v>
      </c>
      <c r="D44" s="129">
        <v>89</v>
      </c>
    </row>
    <row r="45" spans="3:4" ht="12.75" customHeight="1">
      <c r="C45" s="129" t="s">
        <v>170</v>
      </c>
      <c r="D45" s="129">
        <v>185</v>
      </c>
    </row>
    <row r="65536" ht="12.75" customHeight="1"/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Allan</cp:lastModifiedBy>
  <dcterms:modified xsi:type="dcterms:W3CDTF">2014-09-16T08:24:08Z</dcterms:modified>
  <cp:category/>
  <cp:version/>
  <cp:contentType/>
  <cp:contentStatus/>
</cp:coreProperties>
</file>