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5" activeTab="0"/>
  </bookViews>
  <sheets>
    <sheet name="Overall" sheetId="1" r:id="rId1"/>
    <sheet name="Hathern" sheetId="2" r:id="rId2"/>
    <sheet name="Rugby" sheetId="3" r:id="rId3"/>
    <sheet name="Fordham" sheetId="4" r:id="rId4"/>
    <sheet name="YPL" sheetId="5" r:id="rId5"/>
    <sheet name="Cowdenbeath" sheetId="6" r:id="rId6"/>
    <sheet name="Urmston" sheetId="7" r:id="rId7"/>
    <sheet name="Hereford" sheetId="8" r:id="rId8"/>
    <sheet name="Newport" sheetId="9" r:id="rId9"/>
    <sheet name="Leven" sheetId="10" r:id="rId10"/>
  </sheets>
  <definedNames>
    <definedName name="Excel_BuiltIn_Print_Area_4">#REF!</definedName>
    <definedName name="_xlnm.Print_Area" localSheetId="5">'Cowdenbeath'!$A$1:$S$35</definedName>
    <definedName name="_xlnm.Print_Area" localSheetId="3">'Fordham'!$A$1:$S$35</definedName>
    <definedName name="_xlnm.Print_Area" localSheetId="1">'Hathern'!$A$1:$Q$58</definedName>
    <definedName name="_xlnm.Print_Area" localSheetId="0">'Overall'!$A$1:$O$98</definedName>
    <definedName name="_xlnm.Print_Area" localSheetId="2">'Rugby'!$A$1:$Q$45</definedName>
    <definedName name="_xlnm.Print_Area" localSheetId="6">'Urmston'!$A$1:$S$45</definedName>
    <definedName name="_xlnm.Print_Area" localSheetId="4">'YPL'!$A$1:$S$34</definedName>
  </definedNames>
  <calcPr fullCalcOnLoad="1"/>
</workbook>
</file>

<file path=xl/sharedStrings.xml><?xml version="1.0" encoding="utf-8"?>
<sst xmlns="http://schemas.openxmlformats.org/spreadsheetml/2006/main" count="1049" uniqueCount="170">
  <si>
    <t>BRCA 1/12 SCALE STOCKCAR NATIONAL</t>
  </si>
  <si>
    <t>POINTS TABLE</t>
  </si>
  <si>
    <t>BOLD= Extra point for FTQ</t>
  </si>
  <si>
    <t>Heats:- 1st 10pts, 2nd 9, 3rd 8. Best 3 rounds</t>
  </si>
  <si>
    <t>Italic  = Final Winner</t>
  </si>
  <si>
    <t xml:space="preserve">    Final:- 1st 69pts, 2nd 68, 3rd 67 etc</t>
  </si>
  <si>
    <t>BOLD+Italic= FTQ + Final Winner</t>
  </si>
  <si>
    <t xml:space="preserve"> FTQ - 1 extra point   5 Bonus Points per round attended</t>
  </si>
  <si>
    <t>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</si>
  <si>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</si>
  <si>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</si>
  <si>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</si>
  <si>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</si>
  <si>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</si>
  <si>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</si>
  <si>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</si>
  <si>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</si>
  <si>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</si>
  <si>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Bonus Points</t>
  </si>
  <si>
    <t>Total</t>
  </si>
  <si>
    <t>Best</t>
  </si>
  <si>
    <t>O</t>
  </si>
  <si>
    <t>Number</t>
  </si>
  <si>
    <t>Name</t>
  </si>
  <si>
    <t>Hathern</t>
  </si>
  <si>
    <t>Rugby</t>
  </si>
  <si>
    <t>Fordham</t>
  </si>
  <si>
    <t>YPL</t>
  </si>
  <si>
    <t>Cowdenbeath</t>
  </si>
  <si>
    <t>Urmston</t>
  </si>
  <si>
    <t>Hereford</t>
  </si>
  <si>
    <t>Newport</t>
  </si>
  <si>
    <t>Leven</t>
  </si>
  <si>
    <t>Points</t>
  </si>
  <si>
    <t>S</t>
  </si>
  <si>
    <t>Points &amp; Bonus</t>
  </si>
  <si>
    <t>Anthony Wyper</t>
  </si>
  <si>
    <t>*Adam Sutherland</t>
  </si>
  <si>
    <t>Jim Burkett</t>
  </si>
  <si>
    <t>*Leighton Holroyd</t>
  </si>
  <si>
    <t>Miklos Szabados</t>
  </si>
  <si>
    <t>Allan Inness</t>
  </si>
  <si>
    <t>Pete Riddell</t>
  </si>
  <si>
    <t>*Jonathan Hartley</t>
  </si>
  <si>
    <t>Tony Wade</t>
  </si>
  <si>
    <t>Ben Harding</t>
  </si>
  <si>
    <t>Neil Ritchie</t>
  </si>
  <si>
    <t>Keith Stanford</t>
  </si>
  <si>
    <t>Gary Riddell</t>
  </si>
  <si>
    <t>*Elliot Oliver</t>
  </si>
  <si>
    <t>*Loran Darlaston</t>
  </si>
  <si>
    <t>Iain Roper</t>
  </si>
  <si>
    <t>*Joe Fletcher</t>
  </si>
  <si>
    <t>Ivan Black</t>
  </si>
  <si>
    <t>Mark Craig</t>
  </si>
  <si>
    <t>Clive Buckler</t>
  </si>
  <si>
    <t>Brian Nish</t>
  </si>
  <si>
    <t>Maikel Rutten</t>
  </si>
  <si>
    <t>Gary Osborne</t>
  </si>
  <si>
    <t>Alex Penman</t>
  </si>
  <si>
    <t>Garry Gilfillan</t>
  </si>
  <si>
    <t>Alan Harding</t>
  </si>
  <si>
    <t>Kevin Falconer</t>
  </si>
  <si>
    <t>Matt Bennett</t>
  </si>
  <si>
    <t>Alan Crossland</t>
  </si>
  <si>
    <t>Josh Smith</t>
  </si>
  <si>
    <t>Jon Cutts</t>
  </si>
  <si>
    <t>Chris Darlaston</t>
  </si>
  <si>
    <t>John Gould</t>
  </si>
  <si>
    <t>Paul Darvill</t>
  </si>
  <si>
    <t>Ian Bingham</t>
  </si>
  <si>
    <t>Jamie Pindar</t>
  </si>
  <si>
    <t>Keith Dowsett</t>
  </si>
  <si>
    <t>*Scott Darvill</t>
  </si>
  <si>
    <t>Joe Huxley</t>
  </si>
  <si>
    <t>*Stuart Clarke</t>
  </si>
  <si>
    <t>Mark Kiddy</t>
  </si>
  <si>
    <t>Alan Greig</t>
  </si>
  <si>
    <t>Loz Collins</t>
  </si>
  <si>
    <t>Will Brown</t>
  </si>
  <si>
    <t>Pete Clarke</t>
  </si>
  <si>
    <t>Jamie Collins</t>
  </si>
  <si>
    <t>Steven Curley</t>
  </si>
  <si>
    <t>Ian Johnson</t>
  </si>
  <si>
    <t>David Smith</t>
  </si>
  <si>
    <t>Rob Teuke</t>
  </si>
  <si>
    <t>Pete Kurylo</t>
  </si>
  <si>
    <t>Allan O'Brien</t>
  </si>
  <si>
    <t>Martin 'Pinky' Cooper</t>
  </si>
  <si>
    <t>Duncan Stott</t>
  </si>
  <si>
    <t>Tom Collins</t>
  </si>
  <si>
    <t>Colin Mulligan</t>
  </si>
  <si>
    <t>*Alex Montague</t>
  </si>
  <si>
    <t>Jaik Golloghly</t>
  </si>
  <si>
    <t>Mark McCabe</t>
  </si>
  <si>
    <t>Terry Crowley</t>
  </si>
  <si>
    <t>Mark Goodchild</t>
  </si>
  <si>
    <t>Graham Pearson</t>
  </si>
  <si>
    <t>Kevin Holloghly</t>
  </si>
  <si>
    <t>David Haddow</t>
  </si>
  <si>
    <t>Graham Cook</t>
  </si>
  <si>
    <t>Mark Cooper</t>
  </si>
  <si>
    <t>Martin Foster</t>
  </si>
  <si>
    <t>Allan Cook</t>
  </si>
  <si>
    <t>Tracey Cooper</t>
  </si>
  <si>
    <t>Ian Yarwood Jnr</t>
  </si>
  <si>
    <t>Ally Michie</t>
  </si>
  <si>
    <t>Dylan Anderson</t>
  </si>
  <si>
    <t>Dom Iannetta</t>
  </si>
  <si>
    <t>Jason Reed</t>
  </si>
  <si>
    <t>Max Harding</t>
  </si>
  <si>
    <t>Senny Norton</t>
  </si>
  <si>
    <t>*Tommy Johnson</t>
  </si>
  <si>
    <t>Liam Brown</t>
  </si>
  <si>
    <t>Chris Wareing</t>
  </si>
  <si>
    <t>* Hannah Ayriss</t>
  </si>
  <si>
    <t>Rich Thompson</t>
  </si>
  <si>
    <t>Karl Wythe</t>
  </si>
  <si>
    <t>Nick Wallace</t>
  </si>
  <si>
    <t>Martyn Harvey</t>
  </si>
  <si>
    <t>Cars Raced</t>
  </si>
  <si>
    <t>Points compiler -  Chris Darlaston</t>
  </si>
  <si>
    <t>FTQ of the day</t>
  </si>
  <si>
    <t xml:space="preserve"> BRCA NATIONAL MEETING - OFFICIAL SCORE SHEET</t>
  </si>
  <si>
    <t>Best 3 Lap Scores</t>
  </si>
  <si>
    <t xml:space="preserve">DATE OF MEETING- </t>
  </si>
  <si>
    <t>26th Feb 2012</t>
  </si>
  <si>
    <t xml:space="preserve">TRACK- </t>
  </si>
  <si>
    <t>CLASS-</t>
  </si>
  <si>
    <t>Stock Cars</t>
  </si>
  <si>
    <t xml:space="preserve">Car </t>
  </si>
  <si>
    <t xml:space="preserve">Drivers </t>
  </si>
  <si>
    <t>Round1</t>
  </si>
  <si>
    <t>Round2</t>
  </si>
  <si>
    <t>Round3</t>
  </si>
  <si>
    <t>Round4</t>
  </si>
  <si>
    <t>Best 3</t>
  </si>
  <si>
    <t>Final</t>
  </si>
  <si>
    <t>No.</t>
  </si>
  <si>
    <t xml:space="preserve">Name </t>
  </si>
  <si>
    <t>Laps</t>
  </si>
  <si>
    <t>Position</t>
  </si>
  <si>
    <t>--</t>
  </si>
  <si>
    <t>-</t>
  </si>
  <si>
    <t>Micheal Fryett</t>
  </si>
  <si>
    <r>
      <t>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April 2012</t>
    </r>
  </si>
  <si>
    <t>Matt Brown</t>
  </si>
  <si>
    <r>
      <t>28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April 2012</t>
    </r>
  </si>
  <si>
    <t>Consi</t>
  </si>
  <si>
    <t>Maikal Rutten</t>
  </si>
  <si>
    <t>Keith Stanforth</t>
  </si>
  <si>
    <t>Rich Harding</t>
  </si>
  <si>
    <t>Gerry Fordham</t>
  </si>
  <si>
    <t>Ray Sturman</t>
  </si>
  <si>
    <r>
      <t>29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April 2012</t>
    </r>
  </si>
  <si>
    <t>Keef Dowsett</t>
  </si>
  <si>
    <t>27th May 2012</t>
  </si>
  <si>
    <t>Alan Miller</t>
  </si>
  <si>
    <t>Scott Gilfillan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</si>
  <si>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June 2012</t>
    </r>
  </si>
  <si>
    <t>* Adam Sutherland</t>
  </si>
  <si>
    <t>* Leighton Holroyd</t>
  </si>
  <si>
    <t>* Jonathan Hartley</t>
  </si>
  <si>
    <t>Garry Gilfillian</t>
  </si>
  <si>
    <t>* Loran Darlaston</t>
  </si>
  <si>
    <t>* Elliot Oliver</t>
  </si>
  <si>
    <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June 2012</t>
    </r>
  </si>
  <si>
    <t>Kevin Golloghly</t>
  </si>
  <si>
    <t>8th September 2012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</si>
  <si>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September 2012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</si>
</sst>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b/>
      <sz val="1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0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0" borderId="0" applyNumberFormat="0" applyBorder="0" applyAlignment="0" applyProtection="0"/>
    <xf numFmtId="0" fontId="0" fillId="23" borderId="7" applyNumberFormat="0" applyAlignment="0" applyProtection="0"/>
    <xf numFmtId="0" fontId="16" fillId="21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17" borderId="0" xfId="0" applyFont="1" applyFill="1" applyBorder="1" applyAlignment="1">
      <alignment/>
    </xf>
    <xf numFmtId="0" fontId="23" fillId="17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10" xfId="0" applyFont="1" applyBorder="1" applyAlignment="1">
      <alignment/>
    </xf>
    <xf numFmtId="0" fontId="24" fillId="20" borderId="11" xfId="0" applyFont="1" applyFill="1" applyBorder="1" applyAlignment="1">
      <alignment horizontal="left" vertical="top"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25" fillId="10" borderId="0" xfId="0" applyFont="1" applyFill="1" applyBorder="1" applyAlignment="1">
      <alignment/>
    </xf>
    <xf numFmtId="0" fontId="1" fillId="1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6" fillId="20" borderId="14" xfId="0" applyFont="1" applyFill="1" applyBorder="1" applyAlignment="1">
      <alignment vertical="top"/>
    </xf>
    <xf numFmtId="0" fontId="1" fillId="20" borderId="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4" fontId="24" fillId="20" borderId="17" xfId="0" applyNumberFormat="1" applyFont="1" applyFill="1" applyBorder="1" applyAlignment="1">
      <alignment horizontal="left"/>
    </xf>
    <xf numFmtId="0" fontId="24" fillId="20" borderId="15" xfId="0" applyFont="1" applyFill="1" applyBorder="1" applyAlignment="1">
      <alignment horizontal="left"/>
    </xf>
    <xf numFmtId="0" fontId="24" fillId="20" borderId="16" xfId="0" applyFont="1" applyFill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4" fontId="24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23" fillId="0" borderId="17" xfId="0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14" fontId="24" fillId="0" borderId="27" xfId="0" applyNumberFormat="1" applyFont="1" applyBorder="1" applyAlignment="1">
      <alignment horizontal="center"/>
    </xf>
    <xf numFmtId="14" fontId="24" fillId="0" borderId="28" xfId="0" applyNumberFormat="1" applyFont="1" applyBorder="1" applyAlignment="1">
      <alignment horizontal="center"/>
    </xf>
    <xf numFmtId="14" fontId="24" fillId="0" borderId="29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3" fillId="0" borderId="31" xfId="0" applyFont="1" applyBorder="1" applyAlignment="1">
      <alignment horizontal="center"/>
    </xf>
    <xf numFmtId="0" fontId="23" fillId="0" borderId="31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5" fillId="24" borderId="31" xfId="0" applyFont="1" applyFill="1" applyBorder="1" applyAlignment="1">
      <alignment horizontal="center"/>
    </xf>
    <xf numFmtId="0" fontId="28" fillId="1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 wrapText="1"/>
    </xf>
    <xf numFmtId="1" fontId="1" fillId="0" borderId="32" xfId="0" applyNumberFormat="1" applyFont="1" applyBorder="1" applyAlignment="1">
      <alignment horizontal="center"/>
    </xf>
    <xf numFmtId="1" fontId="23" fillId="0" borderId="32" xfId="0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0" fontId="23" fillId="17" borderId="0" xfId="0" applyFont="1" applyFill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Border="1" applyAlignment="1">
      <alignment horizontal="center"/>
    </xf>
    <xf numFmtId="0" fontId="23" fillId="0" borderId="0" xfId="0" applyFont="1" applyAlignment="1">
      <alignment/>
    </xf>
    <xf numFmtId="0" fontId="28" fillId="10" borderId="0" xfId="0" applyFont="1" applyFill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1" fontId="23" fillId="0" borderId="31" xfId="0" applyNumberFormat="1" applyFont="1" applyFill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10" borderId="0" xfId="0" applyFont="1" applyFill="1" applyBorder="1" applyAlignment="1">
      <alignment/>
    </xf>
    <xf numFmtId="0" fontId="1" fillId="10" borderId="0" xfId="0" applyFont="1" applyFill="1" applyAlignment="1">
      <alignment/>
    </xf>
    <xf numFmtId="0" fontId="23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17" borderId="34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17" borderId="36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17" borderId="32" xfId="0" applyFont="1" applyFill="1" applyBorder="1" applyAlignment="1">
      <alignment/>
    </xf>
    <xf numFmtId="1" fontId="23" fillId="0" borderId="0" xfId="0" applyNumberFormat="1" applyFont="1" applyFill="1" applyAlignment="1">
      <alignment horizontal="center"/>
    </xf>
    <xf numFmtId="0" fontId="1" fillId="0" borderId="2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1" fillId="17" borderId="28" xfId="0" applyFont="1" applyFill="1" applyBorder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center"/>
    </xf>
    <xf numFmtId="1" fontId="23" fillId="0" borderId="37" xfId="0" applyNumberFormat="1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27" fillId="0" borderId="2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t 3 Lap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TQ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/>
    <dxf/>
    <dxf/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/>
    <dxf/>
    <dxf/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/>
    <dxf/>
    <dxf/>
    <dxf>
      <font>
        <b/>
        <i val="0"/>
      </font>
      <fill>
        <patternFill patternType="solid">
          <fgColor rgb="FF33CCCC"/>
          <bgColor rgb="FF00FF00"/>
        </patternFill>
      </fill>
      <border/>
    </dxf>
    <dxf>
      <font>
        <b/>
        <i val="0"/>
        <u val="none"/>
        <strike val="0"/>
        <sz val="10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zoomScale="75" zoomScaleNormal="75" zoomScalePageLayoutView="0" workbookViewId="0" topLeftCell="A1">
      <selection activeCell="O97" sqref="O97"/>
    </sheetView>
  </sheetViews>
  <sheetFormatPr defaultColWidth="10.00390625" defaultRowHeight="12.75"/>
  <cols>
    <col min="1" max="1" width="6.28125" style="1" customWidth="1"/>
    <col min="2" max="2" width="13.57421875" style="1" customWidth="1"/>
    <col min="3" max="3" width="29.8515625" style="1" customWidth="1"/>
    <col min="4" max="7" width="8.7109375" style="1" customWidth="1"/>
    <col min="8" max="8" width="11.00390625" style="1" customWidth="1"/>
    <col min="9" max="9" width="10.421875" style="1" customWidth="1"/>
    <col min="10" max="10" width="9.140625" style="1" customWidth="1"/>
    <col min="11" max="11" width="8.7109375" style="1" customWidth="1"/>
    <col min="12" max="12" width="9.140625" style="1" customWidth="1"/>
    <col min="13" max="13" width="6.8515625" style="1" customWidth="1"/>
    <col min="14" max="14" width="6.00390625" style="1" customWidth="1"/>
    <col min="15" max="15" width="11.140625" style="1" customWidth="1"/>
    <col min="16" max="16384" width="10.00390625" style="1" customWidth="1"/>
  </cols>
  <sheetData>
    <row r="1" spans="1:16" ht="15" customHeight="1">
      <c r="A1" s="2"/>
      <c r="B1" s="2"/>
      <c r="C1" s="2"/>
      <c r="D1" s="3"/>
      <c r="H1" s="4" t="s">
        <v>0</v>
      </c>
      <c r="I1" s="4"/>
      <c r="J1" s="3"/>
      <c r="K1" s="3"/>
      <c r="L1" s="3"/>
      <c r="M1" s="5"/>
      <c r="N1" s="5"/>
      <c r="O1" s="6"/>
      <c r="P1" s="6"/>
    </row>
    <row r="2" spans="1:16" ht="15" customHeight="1">
      <c r="A2" s="2"/>
      <c r="B2" s="2"/>
      <c r="C2" s="2"/>
      <c r="D2" s="7"/>
      <c r="E2" s="8"/>
      <c r="H2" s="4" t="s">
        <v>1</v>
      </c>
      <c r="J2" s="3"/>
      <c r="K2" s="3"/>
      <c r="L2" s="3"/>
      <c r="M2" s="5"/>
      <c r="N2" s="5"/>
      <c r="O2" s="6"/>
      <c r="P2" s="6"/>
    </row>
    <row r="3" spans="1:17" ht="15" customHeight="1">
      <c r="A3" s="2"/>
      <c r="B3" s="2"/>
      <c r="C3" s="2"/>
      <c r="D3" s="9"/>
      <c r="F3" s="10"/>
      <c r="G3" s="10"/>
      <c r="H3" s="4">
        <v>2012</v>
      </c>
      <c r="I3" s="4"/>
      <c r="J3" s="3"/>
      <c r="K3" s="3"/>
      <c r="L3" s="3"/>
      <c r="M3" s="5"/>
      <c r="N3" s="5"/>
      <c r="O3" s="6"/>
      <c r="P3" s="11"/>
      <c r="Q3" s="12"/>
    </row>
    <row r="4" spans="1:17" ht="15" customHeight="1">
      <c r="A4" s="13" t="s">
        <v>2</v>
      </c>
      <c r="B4" s="13"/>
      <c r="C4" s="14"/>
      <c r="D4" s="15"/>
      <c r="E4" s="15"/>
      <c r="F4" s="10"/>
      <c r="G4" s="10"/>
      <c r="H4" s="16"/>
      <c r="I4" s="17" t="s">
        <v>3</v>
      </c>
      <c r="J4" s="18"/>
      <c r="K4" s="18"/>
      <c r="L4" s="18"/>
      <c r="M4" s="18"/>
      <c r="N4" s="18"/>
      <c r="O4" s="19"/>
      <c r="P4" s="20"/>
      <c r="Q4" s="12"/>
    </row>
    <row r="5" spans="1:17" ht="15" customHeight="1">
      <c r="A5" s="21" t="s">
        <v>4</v>
      </c>
      <c r="B5" s="21"/>
      <c r="C5" s="22"/>
      <c r="D5" s="23"/>
      <c r="E5" s="24"/>
      <c r="F5" s="23"/>
      <c r="G5" s="23"/>
      <c r="H5" s="16"/>
      <c r="I5" s="25" t="s">
        <v>5</v>
      </c>
      <c r="J5" s="26"/>
      <c r="K5" s="26"/>
      <c r="L5" s="26"/>
      <c r="M5" s="26"/>
      <c r="N5" s="26"/>
      <c r="O5" s="27"/>
      <c r="P5" s="20"/>
      <c r="Q5" s="12"/>
    </row>
    <row r="6" spans="1:17" ht="12.75">
      <c r="A6" s="28" t="s">
        <v>6</v>
      </c>
      <c r="B6" s="28"/>
      <c r="C6" s="29"/>
      <c r="D6" s="30"/>
      <c r="E6" s="30"/>
      <c r="F6" s="30"/>
      <c r="G6" s="30"/>
      <c r="H6" s="31"/>
      <c r="I6" s="32" t="s">
        <v>7</v>
      </c>
      <c r="J6" s="33"/>
      <c r="K6" s="33"/>
      <c r="L6" s="33"/>
      <c r="M6" s="33"/>
      <c r="N6" s="33"/>
      <c r="O6" s="34"/>
      <c r="Q6" s="12"/>
    </row>
    <row r="7" spans="1:17" ht="14.25" customHeight="1">
      <c r="A7" s="35" t="s">
        <v>8</v>
      </c>
      <c r="B7" s="35"/>
      <c r="C7" s="36"/>
      <c r="D7" s="37" t="s">
        <v>9</v>
      </c>
      <c r="E7" s="38" t="s">
        <v>10</v>
      </c>
      <c r="F7" s="39" t="s">
        <v>11</v>
      </c>
      <c r="G7" s="38" t="s">
        <v>12</v>
      </c>
      <c r="H7" s="39" t="s">
        <v>13</v>
      </c>
      <c r="I7" s="39" t="s">
        <v>14</v>
      </c>
      <c r="J7" s="40" t="s">
        <v>15</v>
      </c>
      <c r="K7" s="40" t="s">
        <v>16</v>
      </c>
      <c r="L7" s="40" t="s">
        <v>17</v>
      </c>
      <c r="M7" s="119" t="s">
        <v>18</v>
      </c>
      <c r="N7" s="41" t="s">
        <v>19</v>
      </c>
      <c r="O7" s="42" t="s">
        <v>20</v>
      </c>
      <c r="Q7" s="12"/>
    </row>
    <row r="8" spans="1:18" ht="12.75">
      <c r="A8" s="43" t="s">
        <v>21</v>
      </c>
      <c r="B8" s="43" t="s">
        <v>22</v>
      </c>
      <c r="C8" s="44" t="s">
        <v>23</v>
      </c>
      <c r="D8" s="45" t="s">
        <v>24</v>
      </c>
      <c r="E8" s="46" t="s">
        <v>25</v>
      </c>
      <c r="F8" s="46" t="s">
        <v>26</v>
      </c>
      <c r="G8" s="46" t="s">
        <v>27</v>
      </c>
      <c r="H8" s="47" t="s">
        <v>28</v>
      </c>
      <c r="I8" s="47" t="s">
        <v>29</v>
      </c>
      <c r="J8" s="47" t="s">
        <v>30</v>
      </c>
      <c r="K8" s="46" t="s">
        <v>31</v>
      </c>
      <c r="L8" s="46" t="s">
        <v>32</v>
      </c>
      <c r="M8" s="119"/>
      <c r="N8" s="48" t="s">
        <v>33</v>
      </c>
      <c r="O8" s="49">
        <v>6</v>
      </c>
      <c r="P8" s="50"/>
      <c r="R8" s="51"/>
    </row>
    <row r="9" spans="1:18" ht="12.75">
      <c r="A9" s="52" t="s">
        <v>34</v>
      </c>
      <c r="B9" s="52"/>
      <c r="C9" s="53"/>
      <c r="D9" s="54">
        <v>40965</v>
      </c>
      <c r="E9" s="55">
        <v>41014</v>
      </c>
      <c r="F9" s="55">
        <v>41027</v>
      </c>
      <c r="G9" s="55">
        <v>41028</v>
      </c>
      <c r="H9" s="55">
        <v>41056</v>
      </c>
      <c r="I9" s="55">
        <v>41064</v>
      </c>
      <c r="J9" s="56">
        <v>41076</v>
      </c>
      <c r="K9" s="55">
        <v>41160</v>
      </c>
      <c r="L9" s="55">
        <v>41161</v>
      </c>
      <c r="M9" s="55"/>
      <c r="N9" s="57"/>
      <c r="O9" s="58" t="s">
        <v>35</v>
      </c>
      <c r="P9" s="59"/>
      <c r="Q9" s="60"/>
      <c r="R9" s="51"/>
    </row>
    <row r="10" spans="1:18" ht="14.25" customHeight="1">
      <c r="A10" s="61">
        <v>1</v>
      </c>
      <c r="B10" s="62">
        <v>30</v>
      </c>
      <c r="C10" s="63" t="s">
        <v>36</v>
      </c>
      <c r="D10" s="64">
        <v>100</v>
      </c>
      <c r="E10" s="64">
        <v>100</v>
      </c>
      <c r="F10" s="64">
        <v>100</v>
      </c>
      <c r="G10" s="65">
        <v>99</v>
      </c>
      <c r="H10" s="64">
        <v>100</v>
      </c>
      <c r="I10" s="65">
        <v>99</v>
      </c>
      <c r="J10" s="66">
        <v>0</v>
      </c>
      <c r="K10" s="64">
        <v>100</v>
      </c>
      <c r="L10" s="64">
        <v>100</v>
      </c>
      <c r="M10" s="67">
        <f aca="true" t="shared" si="0" ref="M10:M41">(+COUNTIF(D10:L10,"&gt;0")*5)</f>
        <v>40</v>
      </c>
      <c r="N10" s="68">
        <f aca="true" t="shared" si="1" ref="N10:N41">+SUM(D10:L10)</f>
        <v>798</v>
      </c>
      <c r="O10" s="69">
        <f aca="true" t="shared" si="2" ref="O10:O40">IF(COUNT(D10:L10)&gt;$O$8,+SUM(LARGE(D10:L10,1)+LARGE(D10:L10,2)+LARGE(D10:L10,3)+LARGE(D10:L10,4)+LARGE(D10:L10,5)+LARGE(D10:L10,6))+M10,+SUM(M10:N10))</f>
        <v>640</v>
      </c>
      <c r="P10" s="59"/>
      <c r="Q10" s="70"/>
      <c r="R10" s="51"/>
    </row>
    <row r="11" spans="1:17" ht="12.75">
      <c r="A11" s="61">
        <v>2</v>
      </c>
      <c r="B11" s="62">
        <v>70</v>
      </c>
      <c r="C11" s="63" t="s">
        <v>37</v>
      </c>
      <c r="D11" s="66">
        <v>93</v>
      </c>
      <c r="E11" s="66">
        <v>93</v>
      </c>
      <c r="F11" s="66">
        <v>92</v>
      </c>
      <c r="G11" s="71">
        <v>95</v>
      </c>
      <c r="H11" s="66">
        <v>96</v>
      </c>
      <c r="I11" s="66">
        <v>91</v>
      </c>
      <c r="J11" s="72">
        <v>97</v>
      </c>
      <c r="K11" s="66">
        <v>98</v>
      </c>
      <c r="L11" s="66">
        <v>96</v>
      </c>
      <c r="M11" s="67">
        <f t="shared" si="0"/>
        <v>45</v>
      </c>
      <c r="N11" s="68">
        <f t="shared" si="1"/>
        <v>851</v>
      </c>
      <c r="O11" s="69">
        <f t="shared" si="2"/>
        <v>620</v>
      </c>
      <c r="P11" s="12"/>
      <c r="Q11" s="12"/>
    </row>
    <row r="12" spans="1:17" ht="12.75">
      <c r="A12" s="61">
        <v>3</v>
      </c>
      <c r="B12" s="62">
        <v>546</v>
      </c>
      <c r="C12" s="63" t="s">
        <v>38</v>
      </c>
      <c r="D12" s="66">
        <v>87</v>
      </c>
      <c r="E12" s="66">
        <v>92</v>
      </c>
      <c r="F12" s="66">
        <v>95</v>
      </c>
      <c r="G12" s="66">
        <v>91</v>
      </c>
      <c r="H12" s="66">
        <v>91</v>
      </c>
      <c r="I12" s="66">
        <v>86</v>
      </c>
      <c r="J12" s="66">
        <v>95</v>
      </c>
      <c r="K12" s="66">
        <v>93</v>
      </c>
      <c r="L12" s="66">
        <v>77</v>
      </c>
      <c r="M12" s="67">
        <f t="shared" si="0"/>
        <v>45</v>
      </c>
      <c r="N12" s="68">
        <f t="shared" si="1"/>
        <v>807</v>
      </c>
      <c r="O12" s="69">
        <f t="shared" si="2"/>
        <v>602</v>
      </c>
      <c r="P12" s="73"/>
      <c r="Q12" s="12"/>
    </row>
    <row r="13" spans="1:17" ht="12.75">
      <c r="A13" s="61">
        <v>4</v>
      </c>
      <c r="B13" s="62">
        <v>40</v>
      </c>
      <c r="C13" s="63" t="s">
        <v>39</v>
      </c>
      <c r="D13" s="66">
        <v>80</v>
      </c>
      <c r="E13" s="66">
        <v>87</v>
      </c>
      <c r="F13" s="66">
        <v>84</v>
      </c>
      <c r="G13" s="66">
        <v>84</v>
      </c>
      <c r="H13" s="66">
        <v>90</v>
      </c>
      <c r="I13" s="66">
        <v>86</v>
      </c>
      <c r="J13" s="66">
        <v>93</v>
      </c>
      <c r="K13" s="66">
        <v>86</v>
      </c>
      <c r="L13" s="66">
        <v>92</v>
      </c>
      <c r="M13" s="67">
        <f t="shared" si="0"/>
        <v>45</v>
      </c>
      <c r="N13" s="68">
        <f t="shared" si="1"/>
        <v>782</v>
      </c>
      <c r="O13" s="69">
        <f t="shared" si="2"/>
        <v>579</v>
      </c>
      <c r="P13" s="74"/>
      <c r="Q13" s="74"/>
    </row>
    <row r="14" spans="1:18" ht="12.75">
      <c r="A14" s="61">
        <v>5</v>
      </c>
      <c r="B14" s="62">
        <v>219</v>
      </c>
      <c r="C14" s="63" t="s">
        <v>40</v>
      </c>
      <c r="D14" s="66">
        <v>70</v>
      </c>
      <c r="E14" s="66">
        <v>52</v>
      </c>
      <c r="F14" s="66">
        <v>70</v>
      </c>
      <c r="G14" s="66">
        <v>94</v>
      </c>
      <c r="H14" s="66">
        <v>91</v>
      </c>
      <c r="I14" s="66">
        <v>74</v>
      </c>
      <c r="J14" s="66">
        <v>87</v>
      </c>
      <c r="K14" s="66">
        <v>90</v>
      </c>
      <c r="L14" s="66">
        <v>69</v>
      </c>
      <c r="M14" s="67">
        <f t="shared" si="0"/>
        <v>45</v>
      </c>
      <c r="N14" s="68">
        <f t="shared" si="1"/>
        <v>697</v>
      </c>
      <c r="O14" s="69">
        <f t="shared" si="2"/>
        <v>551</v>
      </c>
      <c r="Q14" s="74"/>
      <c r="R14" s="74"/>
    </row>
    <row r="15" spans="1:16" ht="12.75">
      <c r="A15" s="61">
        <v>6</v>
      </c>
      <c r="B15" s="62">
        <v>13</v>
      </c>
      <c r="C15" s="63" t="s">
        <v>41</v>
      </c>
      <c r="D15" s="66">
        <v>56</v>
      </c>
      <c r="E15" s="75">
        <v>81</v>
      </c>
      <c r="F15" s="66">
        <v>86</v>
      </c>
      <c r="G15" s="75">
        <v>88</v>
      </c>
      <c r="H15" s="75">
        <v>75</v>
      </c>
      <c r="I15" s="75">
        <v>73</v>
      </c>
      <c r="J15" s="75">
        <v>81</v>
      </c>
      <c r="K15" s="66">
        <v>80</v>
      </c>
      <c r="L15" s="66">
        <v>86</v>
      </c>
      <c r="M15" s="67">
        <f t="shared" si="0"/>
        <v>45</v>
      </c>
      <c r="N15" s="68">
        <f t="shared" si="1"/>
        <v>706</v>
      </c>
      <c r="O15" s="69">
        <f t="shared" si="2"/>
        <v>547</v>
      </c>
      <c r="P15" s="74"/>
    </row>
    <row r="16" spans="1:15" ht="12.75">
      <c r="A16" s="61">
        <v>7</v>
      </c>
      <c r="B16" s="62">
        <v>620</v>
      </c>
      <c r="C16" s="63" t="s">
        <v>42</v>
      </c>
      <c r="D16" s="66">
        <v>68</v>
      </c>
      <c r="E16" s="66">
        <v>78</v>
      </c>
      <c r="F16" s="66">
        <v>89</v>
      </c>
      <c r="G16" s="66">
        <v>72</v>
      </c>
      <c r="H16" s="66">
        <v>89</v>
      </c>
      <c r="I16" s="66">
        <v>72</v>
      </c>
      <c r="J16" s="66">
        <v>77</v>
      </c>
      <c r="K16" s="66">
        <v>85</v>
      </c>
      <c r="L16" s="66">
        <v>79</v>
      </c>
      <c r="M16" s="67">
        <f t="shared" si="0"/>
        <v>45</v>
      </c>
      <c r="N16" s="68">
        <f t="shared" si="1"/>
        <v>709</v>
      </c>
      <c r="O16" s="69">
        <f t="shared" si="2"/>
        <v>542</v>
      </c>
    </row>
    <row r="17" spans="1:19" ht="12.75">
      <c r="A17" s="61">
        <v>8</v>
      </c>
      <c r="B17" s="62">
        <v>259</v>
      </c>
      <c r="C17" s="63" t="s">
        <v>43</v>
      </c>
      <c r="D17" s="66">
        <v>74</v>
      </c>
      <c r="E17" s="66">
        <v>94</v>
      </c>
      <c r="F17" s="66">
        <v>81</v>
      </c>
      <c r="G17" s="66">
        <v>73</v>
      </c>
      <c r="H17" s="66">
        <v>91</v>
      </c>
      <c r="I17" s="66">
        <v>74</v>
      </c>
      <c r="J17" s="66">
        <v>87</v>
      </c>
      <c r="K17" s="66">
        <v>0</v>
      </c>
      <c r="L17" s="66">
        <v>0</v>
      </c>
      <c r="M17" s="67">
        <f t="shared" si="0"/>
        <v>35</v>
      </c>
      <c r="N17" s="68">
        <f t="shared" si="1"/>
        <v>574</v>
      </c>
      <c r="O17" s="69">
        <f t="shared" si="2"/>
        <v>536</v>
      </c>
      <c r="P17" s="74"/>
      <c r="Q17" s="76"/>
      <c r="R17" s="76"/>
      <c r="S17" s="76"/>
    </row>
    <row r="18" spans="1:15" ht="12.75">
      <c r="A18" s="61">
        <v>9</v>
      </c>
      <c r="B18" s="62">
        <v>846</v>
      </c>
      <c r="C18" s="63" t="s">
        <v>44</v>
      </c>
      <c r="D18" s="66">
        <v>39</v>
      </c>
      <c r="E18" s="66">
        <v>75</v>
      </c>
      <c r="F18" s="66">
        <v>78</v>
      </c>
      <c r="G18" s="66">
        <v>86</v>
      </c>
      <c r="H18" s="66">
        <v>83</v>
      </c>
      <c r="I18" s="66">
        <v>73</v>
      </c>
      <c r="J18" s="66">
        <v>87</v>
      </c>
      <c r="K18" s="66">
        <v>0</v>
      </c>
      <c r="L18" s="66">
        <v>0</v>
      </c>
      <c r="M18" s="67">
        <f t="shared" si="0"/>
        <v>35</v>
      </c>
      <c r="N18" s="68">
        <f t="shared" si="1"/>
        <v>521</v>
      </c>
      <c r="O18" s="69">
        <f t="shared" si="2"/>
        <v>517</v>
      </c>
    </row>
    <row r="19" spans="1:15" ht="12.75">
      <c r="A19" s="61">
        <v>10</v>
      </c>
      <c r="B19" s="62">
        <v>471</v>
      </c>
      <c r="C19" s="63" t="s">
        <v>45</v>
      </c>
      <c r="D19" s="66">
        <v>98</v>
      </c>
      <c r="E19" s="66">
        <v>0</v>
      </c>
      <c r="F19" s="66">
        <v>98</v>
      </c>
      <c r="G19" s="66">
        <v>97</v>
      </c>
      <c r="H19" s="66">
        <v>0</v>
      </c>
      <c r="I19" s="71">
        <v>93</v>
      </c>
      <c r="J19" s="77">
        <v>99</v>
      </c>
      <c r="K19" s="66">
        <v>0</v>
      </c>
      <c r="L19" s="66">
        <v>0</v>
      </c>
      <c r="M19" s="67">
        <f t="shared" si="0"/>
        <v>25</v>
      </c>
      <c r="N19" s="68">
        <f t="shared" si="1"/>
        <v>485</v>
      </c>
      <c r="O19" s="69">
        <f t="shared" si="2"/>
        <v>510</v>
      </c>
    </row>
    <row r="20" spans="1:15" ht="12.75">
      <c r="A20" s="61">
        <v>11</v>
      </c>
      <c r="B20" s="62">
        <v>33</v>
      </c>
      <c r="C20" s="63" t="s">
        <v>46</v>
      </c>
      <c r="D20" s="66">
        <v>68</v>
      </c>
      <c r="E20" s="66">
        <v>0</v>
      </c>
      <c r="F20" s="66">
        <v>79</v>
      </c>
      <c r="G20" s="66">
        <v>80</v>
      </c>
      <c r="H20" s="66">
        <v>79</v>
      </c>
      <c r="I20" s="66">
        <v>66</v>
      </c>
      <c r="J20" s="66">
        <v>0</v>
      </c>
      <c r="K20" s="66">
        <v>79</v>
      </c>
      <c r="L20" s="66">
        <v>81</v>
      </c>
      <c r="M20" s="67">
        <f t="shared" si="0"/>
        <v>35</v>
      </c>
      <c r="N20" s="68">
        <f t="shared" si="1"/>
        <v>532</v>
      </c>
      <c r="O20" s="69">
        <f t="shared" si="2"/>
        <v>501</v>
      </c>
    </row>
    <row r="21" spans="1:16" ht="12.75">
      <c r="A21" s="61">
        <v>12</v>
      </c>
      <c r="B21" s="62">
        <v>34</v>
      </c>
      <c r="C21" s="63" t="s">
        <v>47</v>
      </c>
      <c r="D21" s="66">
        <v>87</v>
      </c>
      <c r="E21" s="66">
        <v>0</v>
      </c>
      <c r="F21" s="66">
        <v>73</v>
      </c>
      <c r="G21" s="66">
        <v>75</v>
      </c>
      <c r="H21" s="66">
        <v>0</v>
      </c>
      <c r="I21" s="66">
        <v>78</v>
      </c>
      <c r="J21" s="66">
        <v>0</v>
      </c>
      <c r="K21" s="66">
        <v>80</v>
      </c>
      <c r="L21" s="66">
        <v>77</v>
      </c>
      <c r="M21" s="67">
        <f t="shared" si="0"/>
        <v>30</v>
      </c>
      <c r="N21" s="68">
        <f t="shared" si="1"/>
        <v>470</v>
      </c>
      <c r="O21" s="69">
        <f t="shared" si="2"/>
        <v>500</v>
      </c>
      <c r="P21" s="74"/>
    </row>
    <row r="22" spans="1:15" ht="12.75">
      <c r="A22" s="61">
        <v>13</v>
      </c>
      <c r="B22" s="62">
        <v>600</v>
      </c>
      <c r="C22" s="63" t="s">
        <v>48</v>
      </c>
      <c r="D22" s="66">
        <v>0</v>
      </c>
      <c r="E22" s="66">
        <v>74</v>
      </c>
      <c r="F22" s="122">
        <v>0</v>
      </c>
      <c r="G22" s="66">
        <v>0</v>
      </c>
      <c r="H22" s="66">
        <v>90</v>
      </c>
      <c r="I22" s="66">
        <v>86</v>
      </c>
      <c r="J22" s="66">
        <v>0</v>
      </c>
      <c r="K22" s="66">
        <v>95</v>
      </c>
      <c r="L22" s="66">
        <v>90</v>
      </c>
      <c r="M22" s="67">
        <f t="shared" si="0"/>
        <v>25</v>
      </c>
      <c r="N22" s="68">
        <f t="shared" si="1"/>
        <v>435</v>
      </c>
      <c r="O22" s="69">
        <f t="shared" si="2"/>
        <v>460</v>
      </c>
    </row>
    <row r="23" spans="1:15" ht="12.75">
      <c r="A23" s="61">
        <v>14</v>
      </c>
      <c r="B23" s="62">
        <v>76</v>
      </c>
      <c r="C23" s="63" t="s">
        <v>49</v>
      </c>
      <c r="D23" s="66">
        <v>84</v>
      </c>
      <c r="E23" s="66">
        <v>75</v>
      </c>
      <c r="F23" s="66">
        <v>0</v>
      </c>
      <c r="G23" s="66">
        <v>0</v>
      </c>
      <c r="H23" s="66">
        <v>0</v>
      </c>
      <c r="I23" s="66">
        <v>0</v>
      </c>
      <c r="J23" s="66">
        <v>83</v>
      </c>
      <c r="K23" s="66">
        <v>96</v>
      </c>
      <c r="L23" s="66">
        <v>92</v>
      </c>
      <c r="M23" s="67">
        <f t="shared" si="0"/>
        <v>25</v>
      </c>
      <c r="N23" s="68">
        <f t="shared" si="1"/>
        <v>430</v>
      </c>
      <c r="O23" s="69">
        <f t="shared" si="2"/>
        <v>455</v>
      </c>
    </row>
    <row r="24" spans="1:15" ht="12.75">
      <c r="A24" s="61">
        <v>15</v>
      </c>
      <c r="B24" s="78">
        <v>109</v>
      </c>
      <c r="C24" s="63" t="s">
        <v>50</v>
      </c>
      <c r="D24" s="66">
        <v>67</v>
      </c>
      <c r="E24" s="66">
        <v>62</v>
      </c>
      <c r="F24" s="66">
        <v>67</v>
      </c>
      <c r="G24" s="66">
        <v>64</v>
      </c>
      <c r="H24" s="66">
        <v>0</v>
      </c>
      <c r="I24" s="66">
        <v>62</v>
      </c>
      <c r="J24" s="66">
        <v>74</v>
      </c>
      <c r="K24" s="66">
        <v>73</v>
      </c>
      <c r="L24" s="66">
        <v>69</v>
      </c>
      <c r="M24" s="67">
        <f t="shared" si="0"/>
        <v>40</v>
      </c>
      <c r="N24" s="68">
        <f t="shared" si="1"/>
        <v>538</v>
      </c>
      <c r="O24" s="69">
        <f t="shared" si="2"/>
        <v>454</v>
      </c>
    </row>
    <row r="25" spans="1:15" ht="12.75">
      <c r="A25" s="61">
        <v>16</v>
      </c>
      <c r="B25" s="62">
        <v>83</v>
      </c>
      <c r="C25" s="63" t="s">
        <v>51</v>
      </c>
      <c r="D25" s="66">
        <v>83</v>
      </c>
      <c r="E25" s="66">
        <v>0</v>
      </c>
      <c r="F25" s="66">
        <v>79</v>
      </c>
      <c r="G25" s="66">
        <v>81</v>
      </c>
      <c r="H25" s="66">
        <v>0</v>
      </c>
      <c r="I25" s="66">
        <v>0</v>
      </c>
      <c r="J25" s="66">
        <v>0</v>
      </c>
      <c r="K25" s="66">
        <v>73</v>
      </c>
      <c r="L25" s="66">
        <v>87</v>
      </c>
      <c r="M25" s="67">
        <f t="shared" si="0"/>
        <v>25</v>
      </c>
      <c r="N25" s="68">
        <f t="shared" si="1"/>
        <v>403</v>
      </c>
      <c r="O25" s="69">
        <f t="shared" si="2"/>
        <v>428</v>
      </c>
    </row>
    <row r="26" spans="1:15" ht="12.75">
      <c r="A26" s="61">
        <v>17</v>
      </c>
      <c r="B26" s="78">
        <v>383</v>
      </c>
      <c r="C26" s="63" t="s">
        <v>52</v>
      </c>
      <c r="D26" s="66">
        <v>46</v>
      </c>
      <c r="E26" s="66">
        <v>76</v>
      </c>
      <c r="F26" s="66">
        <v>73</v>
      </c>
      <c r="G26" s="66">
        <v>72</v>
      </c>
      <c r="H26" s="66">
        <v>0</v>
      </c>
      <c r="I26" s="66">
        <v>51</v>
      </c>
      <c r="J26" s="66">
        <v>70</v>
      </c>
      <c r="K26" s="66">
        <v>0</v>
      </c>
      <c r="L26" s="66">
        <v>0</v>
      </c>
      <c r="M26" s="67">
        <f t="shared" si="0"/>
        <v>30</v>
      </c>
      <c r="N26" s="68">
        <f t="shared" si="1"/>
        <v>388</v>
      </c>
      <c r="O26" s="69">
        <f t="shared" si="2"/>
        <v>418</v>
      </c>
    </row>
    <row r="27" spans="1:15" ht="12.75">
      <c r="A27" s="61">
        <v>18</v>
      </c>
      <c r="B27" s="78">
        <v>236</v>
      </c>
      <c r="C27" s="63" t="s">
        <v>53</v>
      </c>
      <c r="D27" s="66">
        <v>46</v>
      </c>
      <c r="E27" s="66">
        <v>0</v>
      </c>
      <c r="F27" s="66">
        <v>0</v>
      </c>
      <c r="G27" s="66">
        <v>0</v>
      </c>
      <c r="H27" s="66">
        <v>81</v>
      </c>
      <c r="I27" s="66">
        <v>66</v>
      </c>
      <c r="J27" s="66">
        <v>0</v>
      </c>
      <c r="K27" s="66">
        <v>82</v>
      </c>
      <c r="L27" s="66">
        <v>80</v>
      </c>
      <c r="M27" s="67">
        <f t="shared" si="0"/>
        <v>25</v>
      </c>
      <c r="N27" s="68">
        <f t="shared" si="1"/>
        <v>355</v>
      </c>
      <c r="O27" s="69">
        <f t="shared" si="2"/>
        <v>380</v>
      </c>
    </row>
    <row r="28" spans="1:15" ht="12.75">
      <c r="A28" s="61">
        <v>19</v>
      </c>
      <c r="B28" s="62">
        <v>141</v>
      </c>
      <c r="C28" s="63" t="s">
        <v>54</v>
      </c>
      <c r="D28" s="66">
        <v>0</v>
      </c>
      <c r="E28" s="66">
        <v>56</v>
      </c>
      <c r="F28" s="66">
        <v>0</v>
      </c>
      <c r="G28" s="66">
        <v>0</v>
      </c>
      <c r="H28" s="66">
        <v>0</v>
      </c>
      <c r="I28" s="66">
        <v>93</v>
      </c>
      <c r="J28" s="66">
        <v>0</v>
      </c>
      <c r="K28" s="66">
        <v>88</v>
      </c>
      <c r="L28" s="66">
        <v>91</v>
      </c>
      <c r="M28" s="67">
        <f t="shared" si="0"/>
        <v>20</v>
      </c>
      <c r="N28" s="68">
        <f t="shared" si="1"/>
        <v>328</v>
      </c>
      <c r="O28" s="69">
        <f t="shared" si="2"/>
        <v>348</v>
      </c>
    </row>
    <row r="29" spans="1:15" ht="12.75">
      <c r="A29" s="61">
        <v>20</v>
      </c>
      <c r="B29" s="62">
        <v>100</v>
      </c>
      <c r="C29" s="63" t="s">
        <v>55</v>
      </c>
      <c r="D29" s="66">
        <v>0</v>
      </c>
      <c r="E29" s="66">
        <v>96</v>
      </c>
      <c r="F29" s="66">
        <v>92</v>
      </c>
      <c r="G29" s="66">
        <v>0</v>
      </c>
      <c r="H29" s="66">
        <v>0</v>
      </c>
      <c r="I29" s="66">
        <v>92</v>
      </c>
      <c r="J29" s="66">
        <v>0</v>
      </c>
      <c r="K29" s="66">
        <v>0</v>
      </c>
      <c r="L29" s="66">
        <v>0</v>
      </c>
      <c r="M29" s="67">
        <f t="shared" si="0"/>
        <v>15</v>
      </c>
      <c r="N29" s="68">
        <f t="shared" si="1"/>
        <v>280</v>
      </c>
      <c r="O29" s="69">
        <f t="shared" si="2"/>
        <v>295</v>
      </c>
    </row>
    <row r="30" spans="1:15" ht="12.75">
      <c r="A30" s="61">
        <v>21</v>
      </c>
      <c r="B30" s="78">
        <v>804</v>
      </c>
      <c r="C30" s="63" t="s">
        <v>56</v>
      </c>
      <c r="D30" s="66">
        <v>61</v>
      </c>
      <c r="E30" s="66">
        <v>0</v>
      </c>
      <c r="F30" s="66">
        <v>0</v>
      </c>
      <c r="G30" s="66">
        <v>0</v>
      </c>
      <c r="H30" s="66">
        <v>80</v>
      </c>
      <c r="I30" s="66">
        <v>58</v>
      </c>
      <c r="J30" s="66">
        <v>0</v>
      </c>
      <c r="K30" s="66">
        <v>0</v>
      </c>
      <c r="L30" s="66">
        <v>72</v>
      </c>
      <c r="M30" s="67">
        <f t="shared" si="0"/>
        <v>20</v>
      </c>
      <c r="N30" s="68">
        <f t="shared" si="1"/>
        <v>271</v>
      </c>
      <c r="O30" s="69">
        <f t="shared" si="2"/>
        <v>291</v>
      </c>
    </row>
    <row r="31" spans="1:15" ht="12.75">
      <c r="A31" s="61">
        <v>22</v>
      </c>
      <c r="B31" s="78">
        <v>144</v>
      </c>
      <c r="C31" s="63" t="s">
        <v>57</v>
      </c>
      <c r="D31" s="66">
        <v>92</v>
      </c>
      <c r="E31" s="66">
        <v>0</v>
      </c>
      <c r="F31" s="66">
        <v>91</v>
      </c>
      <c r="G31" s="66">
        <v>92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7">
        <f t="shared" si="0"/>
        <v>15</v>
      </c>
      <c r="N31" s="68">
        <f t="shared" si="1"/>
        <v>275</v>
      </c>
      <c r="O31" s="69">
        <f t="shared" si="2"/>
        <v>290</v>
      </c>
    </row>
    <row r="32" spans="1:15" ht="12.75">
      <c r="A32" s="61">
        <v>23</v>
      </c>
      <c r="B32" s="62">
        <v>288</v>
      </c>
      <c r="C32" s="63" t="s">
        <v>58</v>
      </c>
      <c r="D32" s="66">
        <v>83</v>
      </c>
      <c r="E32" s="66">
        <v>0</v>
      </c>
      <c r="F32" s="122">
        <v>0</v>
      </c>
      <c r="G32" s="66">
        <v>0</v>
      </c>
      <c r="H32" s="66">
        <v>87</v>
      </c>
      <c r="I32" s="66">
        <v>90</v>
      </c>
      <c r="J32" s="66">
        <v>0</v>
      </c>
      <c r="K32" s="66">
        <v>0</v>
      </c>
      <c r="L32" s="66">
        <v>0</v>
      </c>
      <c r="M32" s="67">
        <f t="shared" si="0"/>
        <v>15</v>
      </c>
      <c r="N32" s="68">
        <f t="shared" si="1"/>
        <v>260</v>
      </c>
      <c r="O32" s="69">
        <f t="shared" si="2"/>
        <v>275</v>
      </c>
    </row>
    <row r="33" spans="1:15" ht="12.75">
      <c r="A33" s="61">
        <v>24</v>
      </c>
      <c r="B33" s="62">
        <v>611</v>
      </c>
      <c r="C33" s="63" t="s">
        <v>59</v>
      </c>
      <c r="D33" s="66">
        <v>49</v>
      </c>
      <c r="E33" s="66">
        <v>0</v>
      </c>
      <c r="F33" s="66">
        <v>0</v>
      </c>
      <c r="G33" s="66">
        <v>0</v>
      </c>
      <c r="H33" s="66">
        <v>72</v>
      </c>
      <c r="I33" s="66">
        <v>55</v>
      </c>
      <c r="J33" s="66">
        <v>0</v>
      </c>
      <c r="K33" s="66">
        <v>70</v>
      </c>
      <c r="L33" s="66">
        <v>0</v>
      </c>
      <c r="M33" s="67">
        <f t="shared" si="0"/>
        <v>20</v>
      </c>
      <c r="N33" s="68">
        <f t="shared" si="1"/>
        <v>246</v>
      </c>
      <c r="O33" s="69">
        <f t="shared" si="2"/>
        <v>266</v>
      </c>
    </row>
    <row r="34" spans="1:15" ht="12.75">
      <c r="A34" s="61">
        <v>25</v>
      </c>
      <c r="B34" s="78">
        <v>432</v>
      </c>
      <c r="C34" s="63" t="s">
        <v>60</v>
      </c>
      <c r="D34" s="66">
        <v>61</v>
      </c>
      <c r="E34" s="66">
        <v>0</v>
      </c>
      <c r="F34" s="122">
        <v>0</v>
      </c>
      <c r="G34" s="66">
        <v>0</v>
      </c>
      <c r="H34" s="66">
        <v>81</v>
      </c>
      <c r="I34" s="66">
        <v>66</v>
      </c>
      <c r="J34" s="66">
        <v>0</v>
      </c>
      <c r="K34" s="66">
        <v>0</v>
      </c>
      <c r="L34" s="66">
        <v>0</v>
      </c>
      <c r="M34" s="67">
        <f t="shared" si="0"/>
        <v>15</v>
      </c>
      <c r="N34" s="68">
        <f t="shared" si="1"/>
        <v>208</v>
      </c>
      <c r="O34" s="69">
        <f t="shared" si="2"/>
        <v>223</v>
      </c>
    </row>
    <row r="35" spans="1:15" ht="12.75">
      <c r="A35" s="61">
        <v>26</v>
      </c>
      <c r="B35" s="78">
        <v>169</v>
      </c>
      <c r="C35" s="63" t="s">
        <v>61</v>
      </c>
      <c r="D35" s="66">
        <v>59</v>
      </c>
      <c r="E35" s="66">
        <v>0</v>
      </c>
      <c r="F35" s="66">
        <v>71</v>
      </c>
      <c r="G35" s="66">
        <v>77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7">
        <f t="shared" si="0"/>
        <v>15</v>
      </c>
      <c r="N35" s="68">
        <f t="shared" si="1"/>
        <v>207</v>
      </c>
      <c r="O35" s="69">
        <f t="shared" si="2"/>
        <v>222</v>
      </c>
    </row>
    <row r="36" spans="1:15" ht="12.75">
      <c r="A36" s="61">
        <v>27</v>
      </c>
      <c r="B36" s="78">
        <v>619</v>
      </c>
      <c r="C36" s="63" t="s">
        <v>62</v>
      </c>
      <c r="D36" s="66">
        <v>0</v>
      </c>
      <c r="E36" s="66">
        <v>0</v>
      </c>
      <c r="F36" s="66">
        <v>0</v>
      </c>
      <c r="G36" s="66">
        <v>0</v>
      </c>
      <c r="H36" s="66">
        <v>97</v>
      </c>
      <c r="I36" s="66">
        <v>0</v>
      </c>
      <c r="J36" s="66">
        <v>0</v>
      </c>
      <c r="K36" s="66">
        <v>0</v>
      </c>
      <c r="L36" s="66">
        <v>95</v>
      </c>
      <c r="M36" s="67">
        <f t="shared" si="0"/>
        <v>10</v>
      </c>
      <c r="N36" s="68">
        <f t="shared" si="1"/>
        <v>192</v>
      </c>
      <c r="O36" s="69">
        <f t="shared" si="2"/>
        <v>202</v>
      </c>
    </row>
    <row r="37" spans="1:15" ht="12.75">
      <c r="A37" s="61">
        <v>28</v>
      </c>
      <c r="B37" s="62">
        <v>413</v>
      </c>
      <c r="C37" s="63" t="s">
        <v>63</v>
      </c>
      <c r="D37" s="66">
        <v>92</v>
      </c>
      <c r="E37" s="66">
        <v>98</v>
      </c>
      <c r="F37" s="75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7">
        <f t="shared" si="0"/>
        <v>10</v>
      </c>
      <c r="N37" s="68">
        <f t="shared" si="1"/>
        <v>190</v>
      </c>
      <c r="O37" s="69">
        <f t="shared" si="2"/>
        <v>200</v>
      </c>
    </row>
    <row r="38" spans="1:15" ht="12.75">
      <c r="A38" s="61">
        <v>29</v>
      </c>
      <c r="B38" s="62">
        <v>14</v>
      </c>
      <c r="C38" s="63" t="s">
        <v>64</v>
      </c>
      <c r="D38" s="66">
        <v>53</v>
      </c>
      <c r="E38" s="66">
        <v>59</v>
      </c>
      <c r="F38" s="66">
        <v>0</v>
      </c>
      <c r="G38" s="66">
        <v>0</v>
      </c>
      <c r="H38" s="66">
        <v>0</v>
      </c>
      <c r="I38" s="66">
        <v>0</v>
      </c>
      <c r="J38" s="66">
        <v>69</v>
      </c>
      <c r="K38" s="66">
        <v>0</v>
      </c>
      <c r="L38" s="66">
        <v>0</v>
      </c>
      <c r="M38" s="67">
        <f t="shared" si="0"/>
        <v>15</v>
      </c>
      <c r="N38" s="68">
        <f t="shared" si="1"/>
        <v>181</v>
      </c>
      <c r="O38" s="69">
        <f t="shared" si="2"/>
        <v>196</v>
      </c>
    </row>
    <row r="39" spans="1:15" ht="12.75">
      <c r="A39" s="61">
        <v>30</v>
      </c>
      <c r="B39" s="62">
        <v>191</v>
      </c>
      <c r="C39" s="63" t="s">
        <v>65</v>
      </c>
      <c r="D39" s="66">
        <v>96</v>
      </c>
      <c r="E39" s="66">
        <v>87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7">
        <f t="shared" si="0"/>
        <v>10</v>
      </c>
      <c r="N39" s="68">
        <f t="shared" si="1"/>
        <v>183</v>
      </c>
      <c r="O39" s="69">
        <f t="shared" si="2"/>
        <v>193</v>
      </c>
    </row>
    <row r="40" spans="1:15" ht="12.75">
      <c r="A40" s="61">
        <v>31</v>
      </c>
      <c r="B40" s="62">
        <v>1</v>
      </c>
      <c r="C40" s="63" t="s">
        <v>66</v>
      </c>
      <c r="D40" s="66">
        <v>85</v>
      </c>
      <c r="E40" s="75">
        <v>91</v>
      </c>
      <c r="F40" s="66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67">
        <f t="shared" si="0"/>
        <v>10</v>
      </c>
      <c r="N40" s="68">
        <f t="shared" si="1"/>
        <v>176</v>
      </c>
      <c r="O40" s="69">
        <f t="shared" si="2"/>
        <v>186</v>
      </c>
    </row>
    <row r="41" spans="1:15" ht="12.75">
      <c r="A41" s="61">
        <v>32</v>
      </c>
      <c r="B41" s="62">
        <v>156</v>
      </c>
      <c r="C41" s="63" t="s">
        <v>67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88</v>
      </c>
      <c r="L41" s="66">
        <v>86</v>
      </c>
      <c r="M41" s="67">
        <f t="shared" si="0"/>
        <v>10</v>
      </c>
      <c r="N41" s="68">
        <f t="shared" si="1"/>
        <v>174</v>
      </c>
      <c r="O41" s="69">
        <f>+SUM(LARGE(D41:L41,1)+LARGE(D41:L41,2)+LARGE(D41:L41,3)+LARGE(D41:L41,4)+LARGE(D41:L41,5)+LARGE(D41:L41,6))+M41</f>
        <v>184</v>
      </c>
    </row>
    <row r="42" spans="1:15" ht="12.75">
      <c r="A42" s="61">
        <v>33</v>
      </c>
      <c r="B42" s="62">
        <v>491</v>
      </c>
      <c r="C42" s="63" t="s">
        <v>68</v>
      </c>
      <c r="D42" s="66">
        <v>0</v>
      </c>
      <c r="E42" s="66">
        <v>84</v>
      </c>
      <c r="F42" s="122">
        <v>0</v>
      </c>
      <c r="G42" s="66">
        <v>0</v>
      </c>
      <c r="H42" s="66">
        <v>0</v>
      </c>
      <c r="I42" s="66">
        <v>79</v>
      </c>
      <c r="J42" s="66">
        <v>0</v>
      </c>
      <c r="K42" s="66">
        <v>0</v>
      </c>
      <c r="L42" s="66">
        <v>0</v>
      </c>
      <c r="M42" s="67">
        <f aca="true" t="shared" si="3" ref="M42:M73">(+COUNTIF(D42:L42,"&gt;0")*5)</f>
        <v>10</v>
      </c>
      <c r="N42" s="68">
        <f aca="true" t="shared" si="4" ref="N42:N73">+SUM(D42:L42)</f>
        <v>163</v>
      </c>
      <c r="O42" s="69">
        <f aca="true" t="shared" si="5" ref="O42:O73">IF(COUNT(D42:L42)&gt;$O$8,+SUM(LARGE(D42:L42,1)+LARGE(D42:L42,2)+LARGE(D42:L42,3)+LARGE(D42:L42,4)+LARGE(D42:L42,5)+LARGE(D42:L42,6))+M42,+SUM(M42:N42))</f>
        <v>173</v>
      </c>
    </row>
    <row r="43" spans="1:15" ht="12.75">
      <c r="A43" s="61">
        <v>34</v>
      </c>
      <c r="B43" s="62">
        <v>595</v>
      </c>
      <c r="C43" s="63" t="s">
        <v>69</v>
      </c>
      <c r="D43" s="66">
        <v>83</v>
      </c>
      <c r="E43" s="66">
        <v>75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7">
        <f t="shared" si="3"/>
        <v>10</v>
      </c>
      <c r="N43" s="68">
        <f t="shared" si="4"/>
        <v>158</v>
      </c>
      <c r="O43" s="69">
        <f t="shared" si="5"/>
        <v>168</v>
      </c>
    </row>
    <row r="44" spans="1:15" ht="12.75">
      <c r="A44" s="61">
        <v>35</v>
      </c>
      <c r="B44" s="78">
        <v>391</v>
      </c>
      <c r="C44" s="63" t="s">
        <v>70</v>
      </c>
      <c r="D44" s="66">
        <v>0</v>
      </c>
      <c r="E44" s="66">
        <v>83</v>
      </c>
      <c r="F44" s="122">
        <v>0</v>
      </c>
      <c r="G44" s="66">
        <v>0</v>
      </c>
      <c r="H44" s="66">
        <v>0</v>
      </c>
      <c r="I44" s="66">
        <v>75</v>
      </c>
      <c r="J44" s="66">
        <v>0</v>
      </c>
      <c r="K44" s="66">
        <v>0</v>
      </c>
      <c r="L44" s="66">
        <v>0</v>
      </c>
      <c r="M44" s="67">
        <f t="shared" si="3"/>
        <v>10</v>
      </c>
      <c r="N44" s="68">
        <f t="shared" si="4"/>
        <v>158</v>
      </c>
      <c r="O44" s="69">
        <f t="shared" si="5"/>
        <v>168</v>
      </c>
    </row>
    <row r="45" spans="1:15" ht="12.75">
      <c r="A45" s="61">
        <v>36</v>
      </c>
      <c r="B45" s="62">
        <v>681</v>
      </c>
      <c r="C45" s="63" t="s">
        <v>71</v>
      </c>
      <c r="D45" s="66">
        <v>0</v>
      </c>
      <c r="E45" s="66">
        <v>0</v>
      </c>
      <c r="F45" s="66">
        <v>83</v>
      </c>
      <c r="G45" s="66">
        <v>73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7">
        <f t="shared" si="3"/>
        <v>10</v>
      </c>
      <c r="N45" s="68">
        <f t="shared" si="4"/>
        <v>156</v>
      </c>
      <c r="O45" s="69">
        <f t="shared" si="5"/>
        <v>166</v>
      </c>
    </row>
    <row r="46" spans="1:15" ht="12.75">
      <c r="A46" s="61">
        <v>37</v>
      </c>
      <c r="B46" s="62">
        <v>56</v>
      </c>
      <c r="C46" s="63" t="s">
        <v>72</v>
      </c>
      <c r="D46" s="66">
        <v>88</v>
      </c>
      <c r="E46" s="66">
        <v>0</v>
      </c>
      <c r="F46" s="66">
        <v>0</v>
      </c>
      <c r="G46" s="66">
        <v>0</v>
      </c>
      <c r="H46" s="66">
        <v>0</v>
      </c>
      <c r="I46" s="66">
        <v>55</v>
      </c>
      <c r="J46" s="66">
        <v>0</v>
      </c>
      <c r="K46" s="66">
        <v>0</v>
      </c>
      <c r="L46" s="66">
        <v>0</v>
      </c>
      <c r="M46" s="67">
        <f t="shared" si="3"/>
        <v>10</v>
      </c>
      <c r="N46" s="68">
        <f t="shared" si="4"/>
        <v>143</v>
      </c>
      <c r="O46" s="69">
        <f t="shared" si="5"/>
        <v>153</v>
      </c>
    </row>
    <row r="47" spans="1:15" ht="12.75">
      <c r="A47" s="61">
        <v>38</v>
      </c>
      <c r="B47" s="78">
        <v>173</v>
      </c>
      <c r="C47" s="63" t="s">
        <v>73</v>
      </c>
      <c r="D47" s="66">
        <v>75</v>
      </c>
      <c r="E47" s="66">
        <v>66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7">
        <f t="shared" si="3"/>
        <v>10</v>
      </c>
      <c r="N47" s="68">
        <f t="shared" si="4"/>
        <v>141</v>
      </c>
      <c r="O47" s="69">
        <f t="shared" si="5"/>
        <v>151</v>
      </c>
    </row>
    <row r="48" spans="1:15" ht="12.75">
      <c r="A48" s="61">
        <v>39</v>
      </c>
      <c r="B48" s="78">
        <v>193</v>
      </c>
      <c r="C48" s="63" t="s">
        <v>74</v>
      </c>
      <c r="D48" s="66">
        <v>74</v>
      </c>
      <c r="E48" s="66">
        <v>66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7">
        <f t="shared" si="3"/>
        <v>10</v>
      </c>
      <c r="N48" s="68">
        <f t="shared" si="4"/>
        <v>140</v>
      </c>
      <c r="O48" s="69">
        <f t="shared" si="5"/>
        <v>150</v>
      </c>
    </row>
    <row r="49" spans="1:15" ht="12.75">
      <c r="A49" s="61">
        <v>40</v>
      </c>
      <c r="B49" s="62">
        <v>515</v>
      </c>
      <c r="C49" s="63" t="s">
        <v>75</v>
      </c>
      <c r="D49" s="66">
        <v>75</v>
      </c>
      <c r="E49" s="66">
        <v>62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7">
        <f t="shared" si="3"/>
        <v>10</v>
      </c>
      <c r="N49" s="68">
        <f t="shared" si="4"/>
        <v>137</v>
      </c>
      <c r="O49" s="69">
        <f t="shared" si="5"/>
        <v>147</v>
      </c>
    </row>
    <row r="50" spans="1:15" ht="12.75">
      <c r="A50" s="61">
        <v>41</v>
      </c>
      <c r="B50" s="78">
        <v>766</v>
      </c>
      <c r="C50" s="63" t="s">
        <v>76</v>
      </c>
      <c r="D50" s="66">
        <v>0</v>
      </c>
      <c r="E50" s="66">
        <v>0</v>
      </c>
      <c r="F50" s="66">
        <v>65</v>
      </c>
      <c r="G50" s="66">
        <v>70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7">
        <f t="shared" si="3"/>
        <v>10</v>
      </c>
      <c r="N50" s="68">
        <f t="shared" si="4"/>
        <v>135</v>
      </c>
      <c r="O50" s="69">
        <f t="shared" si="5"/>
        <v>145</v>
      </c>
    </row>
    <row r="51" spans="1:15" ht="12.75">
      <c r="A51" s="61">
        <v>42</v>
      </c>
      <c r="B51" s="78">
        <v>260</v>
      </c>
      <c r="C51" s="63" t="s">
        <v>77</v>
      </c>
      <c r="D51" s="66">
        <v>63</v>
      </c>
      <c r="E51" s="66">
        <v>58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7">
        <f t="shared" si="3"/>
        <v>10</v>
      </c>
      <c r="N51" s="68">
        <f t="shared" si="4"/>
        <v>121</v>
      </c>
      <c r="O51" s="69">
        <f t="shared" si="5"/>
        <v>131</v>
      </c>
    </row>
    <row r="52" spans="1:15" ht="12.75">
      <c r="A52" s="61">
        <v>43</v>
      </c>
      <c r="B52" s="62">
        <v>105</v>
      </c>
      <c r="C52" s="63" t="s">
        <v>78</v>
      </c>
      <c r="D52" s="66">
        <v>54</v>
      </c>
      <c r="E52" s="66">
        <v>64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7">
        <f t="shared" si="3"/>
        <v>10</v>
      </c>
      <c r="N52" s="68">
        <f t="shared" si="4"/>
        <v>118</v>
      </c>
      <c r="O52" s="69">
        <f t="shared" si="5"/>
        <v>128</v>
      </c>
    </row>
    <row r="53" spans="1:15" ht="12.75">
      <c r="A53" s="61">
        <v>44</v>
      </c>
      <c r="B53" s="62">
        <v>155</v>
      </c>
      <c r="C53" s="63" t="s">
        <v>79</v>
      </c>
      <c r="D53" s="66">
        <v>52</v>
      </c>
      <c r="E53" s="66">
        <v>63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7">
        <f t="shared" si="3"/>
        <v>10</v>
      </c>
      <c r="N53" s="68">
        <f t="shared" si="4"/>
        <v>115</v>
      </c>
      <c r="O53" s="69">
        <f t="shared" si="5"/>
        <v>125</v>
      </c>
    </row>
    <row r="54" spans="1:15" ht="12.75">
      <c r="A54" s="61">
        <v>45</v>
      </c>
      <c r="B54" s="62">
        <v>53</v>
      </c>
      <c r="C54" s="63" t="s">
        <v>80</v>
      </c>
      <c r="D54" s="66">
        <v>44</v>
      </c>
      <c r="E54" s="66">
        <v>66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7">
        <f t="shared" si="3"/>
        <v>10</v>
      </c>
      <c r="N54" s="68">
        <f t="shared" si="4"/>
        <v>110</v>
      </c>
      <c r="O54" s="69">
        <f t="shared" si="5"/>
        <v>120</v>
      </c>
    </row>
    <row r="55" spans="1:15" ht="12.75">
      <c r="A55" s="61">
        <v>46</v>
      </c>
      <c r="B55" s="62">
        <v>97</v>
      </c>
      <c r="C55" s="63" t="s">
        <v>81</v>
      </c>
      <c r="D55" s="66">
        <v>0</v>
      </c>
      <c r="E55" s="66">
        <v>38</v>
      </c>
      <c r="F55" s="66">
        <v>0</v>
      </c>
      <c r="G55" s="66">
        <v>0</v>
      </c>
      <c r="H55" s="66">
        <v>0</v>
      </c>
      <c r="I55" s="66">
        <v>58</v>
      </c>
      <c r="J55" s="66">
        <v>0</v>
      </c>
      <c r="K55" s="66">
        <v>0</v>
      </c>
      <c r="L55" s="66">
        <v>0</v>
      </c>
      <c r="M55" s="67">
        <f t="shared" si="3"/>
        <v>10</v>
      </c>
      <c r="N55" s="68">
        <f t="shared" si="4"/>
        <v>96</v>
      </c>
      <c r="O55" s="69">
        <f t="shared" si="5"/>
        <v>106</v>
      </c>
    </row>
    <row r="56" spans="1:15" ht="12.75">
      <c r="A56" s="61">
        <v>47</v>
      </c>
      <c r="B56" s="79">
        <v>89</v>
      </c>
      <c r="C56" s="80" t="s">
        <v>82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6">
        <v>97</v>
      </c>
      <c r="J56" s="63">
        <v>0</v>
      </c>
      <c r="K56" s="63">
        <v>0</v>
      </c>
      <c r="L56" s="63">
        <v>0</v>
      </c>
      <c r="M56" s="67">
        <f t="shared" si="3"/>
        <v>5</v>
      </c>
      <c r="N56" s="68">
        <f t="shared" si="4"/>
        <v>97</v>
      </c>
      <c r="O56" s="69">
        <f t="shared" si="5"/>
        <v>102</v>
      </c>
    </row>
    <row r="57" spans="1:15" ht="12.75">
      <c r="A57" s="61">
        <v>48</v>
      </c>
      <c r="B57" s="78">
        <v>347</v>
      </c>
      <c r="C57" s="63" t="s">
        <v>83</v>
      </c>
      <c r="D57" s="66">
        <v>96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7">
        <f t="shared" si="3"/>
        <v>5</v>
      </c>
      <c r="N57" s="68">
        <f t="shared" si="4"/>
        <v>96</v>
      </c>
      <c r="O57" s="69">
        <f t="shared" si="5"/>
        <v>101</v>
      </c>
    </row>
    <row r="58" spans="1:15" ht="12.75">
      <c r="A58" s="61">
        <v>49</v>
      </c>
      <c r="B58" s="79">
        <v>54</v>
      </c>
      <c r="C58" s="80" t="s">
        <v>84</v>
      </c>
      <c r="D58" s="81">
        <v>0</v>
      </c>
      <c r="E58" s="63">
        <v>0</v>
      </c>
      <c r="F58" s="63">
        <v>0</v>
      </c>
      <c r="G58" s="63">
        <v>0</v>
      </c>
      <c r="H58" s="63">
        <v>0</v>
      </c>
      <c r="I58" s="66">
        <v>94</v>
      </c>
      <c r="J58" s="63">
        <v>0</v>
      </c>
      <c r="K58" s="63">
        <v>0</v>
      </c>
      <c r="L58" s="63">
        <v>0</v>
      </c>
      <c r="M58" s="67">
        <f t="shared" si="3"/>
        <v>5</v>
      </c>
      <c r="N58" s="68">
        <f t="shared" si="4"/>
        <v>94</v>
      </c>
      <c r="O58" s="69">
        <f t="shared" si="5"/>
        <v>99</v>
      </c>
    </row>
    <row r="59" spans="1:15" ht="12.75">
      <c r="A59" s="61">
        <v>50</v>
      </c>
      <c r="B59" s="78">
        <v>114</v>
      </c>
      <c r="C59" s="63" t="s">
        <v>85</v>
      </c>
      <c r="D59" s="66">
        <v>0</v>
      </c>
      <c r="E59" s="66">
        <v>92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7">
        <f t="shared" si="3"/>
        <v>5</v>
      </c>
      <c r="N59" s="68">
        <f t="shared" si="4"/>
        <v>92</v>
      </c>
      <c r="O59" s="69">
        <f t="shared" si="5"/>
        <v>97</v>
      </c>
    </row>
    <row r="60" spans="1:15" ht="12.75">
      <c r="A60" s="61">
        <v>51</v>
      </c>
      <c r="B60" s="62">
        <v>84</v>
      </c>
      <c r="C60" s="63" t="s">
        <v>86</v>
      </c>
      <c r="D60" s="66">
        <v>36</v>
      </c>
      <c r="E60" s="66">
        <v>49</v>
      </c>
      <c r="F60" s="122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7">
        <f t="shared" si="3"/>
        <v>10</v>
      </c>
      <c r="N60" s="68">
        <f t="shared" si="4"/>
        <v>85</v>
      </c>
      <c r="O60" s="69">
        <f t="shared" si="5"/>
        <v>95</v>
      </c>
    </row>
    <row r="61" spans="1:15" ht="12.75">
      <c r="A61" s="61">
        <v>52</v>
      </c>
      <c r="B61" s="82">
        <v>964</v>
      </c>
      <c r="C61" s="80" t="s">
        <v>87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89</v>
      </c>
      <c r="L61" s="66">
        <v>0</v>
      </c>
      <c r="M61" s="67">
        <f t="shared" si="3"/>
        <v>5</v>
      </c>
      <c r="N61" s="68">
        <f t="shared" si="4"/>
        <v>89</v>
      </c>
      <c r="O61" s="69">
        <f t="shared" si="5"/>
        <v>94</v>
      </c>
    </row>
    <row r="62" spans="1:15" ht="12.75">
      <c r="A62" s="61">
        <v>53</v>
      </c>
      <c r="B62" s="78">
        <v>501</v>
      </c>
      <c r="C62" s="63" t="s">
        <v>88</v>
      </c>
      <c r="D62" s="66">
        <v>0</v>
      </c>
      <c r="E62" s="66">
        <v>0</v>
      </c>
      <c r="F62" s="66">
        <v>0</v>
      </c>
      <c r="G62" s="66">
        <v>86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7">
        <f t="shared" si="3"/>
        <v>5</v>
      </c>
      <c r="N62" s="68">
        <f t="shared" si="4"/>
        <v>86</v>
      </c>
      <c r="O62" s="69">
        <f t="shared" si="5"/>
        <v>91</v>
      </c>
    </row>
    <row r="63" spans="1:15" ht="12.75">
      <c r="A63" s="61">
        <v>54</v>
      </c>
      <c r="B63" s="79">
        <v>36</v>
      </c>
      <c r="C63" s="80" t="s">
        <v>89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85</v>
      </c>
      <c r="J63" s="66">
        <v>0</v>
      </c>
      <c r="K63" s="66">
        <v>0</v>
      </c>
      <c r="L63" s="66">
        <v>0</v>
      </c>
      <c r="M63" s="67">
        <f t="shared" si="3"/>
        <v>5</v>
      </c>
      <c r="N63" s="68">
        <f t="shared" si="4"/>
        <v>85</v>
      </c>
      <c r="O63" s="69">
        <f t="shared" si="5"/>
        <v>90</v>
      </c>
    </row>
    <row r="64" spans="1:15" ht="12.75">
      <c r="A64" s="61">
        <v>55</v>
      </c>
      <c r="B64" s="62">
        <v>464</v>
      </c>
      <c r="C64" s="63" t="s">
        <v>90</v>
      </c>
      <c r="D64" s="66">
        <v>0</v>
      </c>
      <c r="E64" s="66">
        <v>83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7">
        <f t="shared" si="3"/>
        <v>5</v>
      </c>
      <c r="N64" s="68">
        <f t="shared" si="4"/>
        <v>83</v>
      </c>
      <c r="O64" s="69">
        <f t="shared" si="5"/>
        <v>88</v>
      </c>
    </row>
    <row r="65" spans="1:15" ht="12.75">
      <c r="A65" s="61">
        <v>56</v>
      </c>
      <c r="B65" s="79">
        <v>6</v>
      </c>
      <c r="C65" s="80" t="s">
        <v>91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82</v>
      </c>
      <c r="J65" s="66">
        <v>0</v>
      </c>
      <c r="K65" s="66">
        <v>0</v>
      </c>
      <c r="L65" s="66">
        <v>0</v>
      </c>
      <c r="M65" s="67">
        <f t="shared" si="3"/>
        <v>5</v>
      </c>
      <c r="N65" s="68">
        <f t="shared" si="4"/>
        <v>82</v>
      </c>
      <c r="O65" s="69">
        <f t="shared" si="5"/>
        <v>87</v>
      </c>
    </row>
    <row r="66" spans="1:15" ht="12.75">
      <c r="A66" s="61">
        <v>57</v>
      </c>
      <c r="B66" s="62">
        <v>89</v>
      </c>
      <c r="C66" s="63" t="s">
        <v>92</v>
      </c>
      <c r="D66" s="66">
        <v>80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7">
        <f t="shared" si="3"/>
        <v>5</v>
      </c>
      <c r="N66" s="68">
        <f t="shared" si="4"/>
        <v>80</v>
      </c>
      <c r="O66" s="69">
        <f t="shared" si="5"/>
        <v>85</v>
      </c>
    </row>
    <row r="67" spans="1:15" ht="12.75">
      <c r="A67" s="61">
        <v>58</v>
      </c>
      <c r="B67" s="79">
        <v>277</v>
      </c>
      <c r="C67" s="80" t="s">
        <v>93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78</v>
      </c>
      <c r="K67" s="63">
        <v>0</v>
      </c>
      <c r="L67" s="66">
        <v>0</v>
      </c>
      <c r="M67" s="67">
        <f t="shared" si="3"/>
        <v>5</v>
      </c>
      <c r="N67" s="68">
        <f t="shared" si="4"/>
        <v>78</v>
      </c>
      <c r="O67" s="69">
        <f t="shared" si="5"/>
        <v>83</v>
      </c>
    </row>
    <row r="68" spans="1:15" ht="12.75">
      <c r="A68" s="61">
        <v>59</v>
      </c>
      <c r="B68" s="79">
        <v>961</v>
      </c>
      <c r="C68" s="80" t="s">
        <v>94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3">
        <v>0</v>
      </c>
      <c r="K68" s="66">
        <v>78</v>
      </c>
      <c r="L68" s="66">
        <v>0</v>
      </c>
      <c r="M68" s="67">
        <f t="shared" si="3"/>
        <v>5</v>
      </c>
      <c r="N68" s="68">
        <f t="shared" si="4"/>
        <v>78</v>
      </c>
      <c r="O68" s="69">
        <f t="shared" si="5"/>
        <v>83</v>
      </c>
    </row>
    <row r="69" spans="1:15" ht="12.75">
      <c r="A69" s="61">
        <v>60</v>
      </c>
      <c r="B69" s="79">
        <v>79</v>
      </c>
      <c r="C69" s="80" t="s">
        <v>95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77</v>
      </c>
      <c r="J69" s="63">
        <v>0</v>
      </c>
      <c r="K69" s="66">
        <v>0</v>
      </c>
      <c r="L69" s="66">
        <v>0</v>
      </c>
      <c r="M69" s="67">
        <f t="shared" si="3"/>
        <v>5</v>
      </c>
      <c r="N69" s="68">
        <f t="shared" si="4"/>
        <v>77</v>
      </c>
      <c r="O69" s="69">
        <f t="shared" si="5"/>
        <v>82</v>
      </c>
    </row>
    <row r="70" spans="1:15" ht="12.75">
      <c r="A70" s="61">
        <v>61</v>
      </c>
      <c r="B70" s="62">
        <v>22</v>
      </c>
      <c r="C70" s="63" t="s">
        <v>96</v>
      </c>
      <c r="D70" s="66">
        <v>75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7">
        <f t="shared" si="3"/>
        <v>5</v>
      </c>
      <c r="N70" s="68">
        <f t="shared" si="4"/>
        <v>75</v>
      </c>
      <c r="O70" s="69">
        <f t="shared" si="5"/>
        <v>80</v>
      </c>
    </row>
    <row r="71" spans="1:15" ht="12.75">
      <c r="A71" s="61">
        <v>62</v>
      </c>
      <c r="B71" s="61">
        <v>151</v>
      </c>
      <c r="C71" s="63" t="s">
        <v>97</v>
      </c>
      <c r="D71" s="66">
        <v>0</v>
      </c>
      <c r="E71" s="66">
        <v>0</v>
      </c>
      <c r="F71" s="66">
        <v>0</v>
      </c>
      <c r="G71" s="66">
        <v>0</v>
      </c>
      <c r="H71" s="66">
        <v>74</v>
      </c>
      <c r="I71" s="66">
        <v>0</v>
      </c>
      <c r="J71" s="66">
        <v>0</v>
      </c>
      <c r="K71" s="66">
        <v>0</v>
      </c>
      <c r="L71" s="66">
        <v>0</v>
      </c>
      <c r="M71" s="67">
        <f t="shared" si="3"/>
        <v>5</v>
      </c>
      <c r="N71" s="68">
        <f t="shared" si="4"/>
        <v>74</v>
      </c>
      <c r="O71" s="69">
        <f t="shared" si="5"/>
        <v>79</v>
      </c>
    </row>
    <row r="72" spans="1:15" ht="12.75">
      <c r="A72" s="61">
        <v>63</v>
      </c>
      <c r="B72" s="79">
        <v>426</v>
      </c>
      <c r="C72" s="80" t="s">
        <v>98</v>
      </c>
      <c r="D72" s="66">
        <v>0</v>
      </c>
      <c r="E72" s="66">
        <v>0</v>
      </c>
      <c r="F72" s="66">
        <v>0</v>
      </c>
      <c r="G72" s="66">
        <v>0</v>
      </c>
      <c r="H72" s="63">
        <v>0</v>
      </c>
      <c r="I72" s="66">
        <v>0</v>
      </c>
      <c r="J72" s="66">
        <v>74</v>
      </c>
      <c r="K72" s="63">
        <v>0</v>
      </c>
      <c r="L72" s="66">
        <v>0</v>
      </c>
      <c r="M72" s="67">
        <f t="shared" si="3"/>
        <v>5</v>
      </c>
      <c r="N72" s="68">
        <f t="shared" si="4"/>
        <v>74</v>
      </c>
      <c r="O72" s="69">
        <f t="shared" si="5"/>
        <v>79</v>
      </c>
    </row>
    <row r="73" spans="1:15" ht="12.75">
      <c r="A73" s="61">
        <v>64</v>
      </c>
      <c r="B73" s="61">
        <v>308</v>
      </c>
      <c r="C73" s="63" t="s">
        <v>99</v>
      </c>
      <c r="D73" s="66">
        <v>0</v>
      </c>
      <c r="E73" s="66">
        <v>0</v>
      </c>
      <c r="F73" s="66">
        <v>0</v>
      </c>
      <c r="G73" s="63">
        <v>0</v>
      </c>
      <c r="H73" s="66">
        <v>73</v>
      </c>
      <c r="I73" s="66">
        <v>0</v>
      </c>
      <c r="J73" s="66">
        <v>0</v>
      </c>
      <c r="K73" s="66">
        <v>0</v>
      </c>
      <c r="L73" s="66">
        <v>0</v>
      </c>
      <c r="M73" s="67">
        <f t="shared" si="3"/>
        <v>5</v>
      </c>
      <c r="N73" s="68">
        <f t="shared" si="4"/>
        <v>73</v>
      </c>
      <c r="O73" s="69">
        <f t="shared" si="5"/>
        <v>78</v>
      </c>
    </row>
    <row r="74" spans="1:15" ht="12.75">
      <c r="A74" s="61">
        <v>65</v>
      </c>
      <c r="B74" s="61">
        <v>408</v>
      </c>
      <c r="C74" s="63" t="s">
        <v>100</v>
      </c>
      <c r="D74" s="66">
        <v>0</v>
      </c>
      <c r="E74" s="66">
        <v>0</v>
      </c>
      <c r="F74" s="66">
        <v>0</v>
      </c>
      <c r="G74" s="63">
        <v>0</v>
      </c>
      <c r="H74" s="66">
        <v>70</v>
      </c>
      <c r="I74" s="66">
        <v>0</v>
      </c>
      <c r="J74" s="66">
        <v>0</v>
      </c>
      <c r="K74" s="66">
        <v>0</v>
      </c>
      <c r="L74" s="66">
        <v>0</v>
      </c>
      <c r="M74" s="67">
        <f aca="true" t="shared" si="6" ref="M74:M105">(+COUNTIF(D74:L74,"&gt;0")*5)</f>
        <v>5</v>
      </c>
      <c r="N74" s="68">
        <f aca="true" t="shared" si="7" ref="N74:N95">+SUM(D74:L74)</f>
        <v>70</v>
      </c>
      <c r="O74" s="69">
        <f aca="true" t="shared" si="8" ref="O74:O105">IF(COUNT(D74:L74)&gt;$O$8,+SUM(LARGE(D74:L74,1)+LARGE(D74:L74,2)+LARGE(D74:L74,3)+LARGE(D74:L74,4)+LARGE(D74:L74,5)+LARGE(D74:L74,6))+M74,+SUM(M74:N74))</f>
        <v>75</v>
      </c>
    </row>
    <row r="75" spans="1:15" ht="12.75">
      <c r="A75" s="61">
        <v>66</v>
      </c>
      <c r="B75" s="61">
        <v>216</v>
      </c>
      <c r="C75" s="63" t="s">
        <v>101</v>
      </c>
      <c r="D75" s="66">
        <v>0</v>
      </c>
      <c r="E75" s="66">
        <v>0</v>
      </c>
      <c r="F75" s="66">
        <v>0</v>
      </c>
      <c r="G75" s="66">
        <v>66</v>
      </c>
      <c r="H75" s="63">
        <v>0</v>
      </c>
      <c r="I75" s="66">
        <v>0</v>
      </c>
      <c r="J75" s="66">
        <v>0</v>
      </c>
      <c r="K75" s="66">
        <v>0</v>
      </c>
      <c r="L75" s="66">
        <v>0</v>
      </c>
      <c r="M75" s="67">
        <f t="shared" si="6"/>
        <v>5</v>
      </c>
      <c r="N75" s="68">
        <f t="shared" si="7"/>
        <v>66</v>
      </c>
      <c r="O75" s="69">
        <f t="shared" si="8"/>
        <v>71</v>
      </c>
    </row>
    <row r="76" spans="1:15" ht="12.75">
      <c r="A76" s="61">
        <v>67</v>
      </c>
      <c r="B76" s="61">
        <v>333</v>
      </c>
      <c r="C76" s="63" t="s">
        <v>102</v>
      </c>
      <c r="D76" s="66">
        <v>0</v>
      </c>
      <c r="E76" s="66">
        <v>0</v>
      </c>
      <c r="F76" s="66">
        <v>0</v>
      </c>
      <c r="G76" s="63">
        <v>0</v>
      </c>
      <c r="H76" s="66">
        <v>66</v>
      </c>
      <c r="I76" s="66">
        <v>0</v>
      </c>
      <c r="J76" s="66">
        <v>0</v>
      </c>
      <c r="K76" s="66">
        <v>0</v>
      </c>
      <c r="L76" s="66">
        <v>0</v>
      </c>
      <c r="M76" s="67">
        <f t="shared" si="6"/>
        <v>5</v>
      </c>
      <c r="N76" s="68">
        <f t="shared" si="7"/>
        <v>66</v>
      </c>
      <c r="O76" s="69">
        <f t="shared" si="8"/>
        <v>71</v>
      </c>
    </row>
    <row r="77" spans="1:15" ht="12.75">
      <c r="A77" s="61">
        <v>68</v>
      </c>
      <c r="B77" s="61">
        <v>55</v>
      </c>
      <c r="C77" s="63" t="s">
        <v>103</v>
      </c>
      <c r="D77" s="66">
        <v>0</v>
      </c>
      <c r="E77" s="66">
        <v>0</v>
      </c>
      <c r="F77" s="66">
        <v>0</v>
      </c>
      <c r="G77" s="63">
        <v>0</v>
      </c>
      <c r="H77" s="66">
        <v>65</v>
      </c>
      <c r="I77" s="66">
        <v>0</v>
      </c>
      <c r="J77" s="66">
        <v>0</v>
      </c>
      <c r="K77" s="66">
        <v>0</v>
      </c>
      <c r="L77" s="66">
        <v>0</v>
      </c>
      <c r="M77" s="67">
        <f t="shared" si="6"/>
        <v>5</v>
      </c>
      <c r="N77" s="68">
        <f t="shared" si="7"/>
        <v>65</v>
      </c>
      <c r="O77" s="69">
        <f t="shared" si="8"/>
        <v>70</v>
      </c>
    </row>
    <row r="78" spans="1:15" ht="12.75">
      <c r="A78" s="61">
        <v>69</v>
      </c>
      <c r="B78" s="61">
        <v>213</v>
      </c>
      <c r="C78" s="63" t="s">
        <v>104</v>
      </c>
      <c r="D78" s="66">
        <v>0</v>
      </c>
      <c r="E78" s="66">
        <v>0</v>
      </c>
      <c r="F78" s="66">
        <v>0</v>
      </c>
      <c r="G78" s="66">
        <v>64</v>
      </c>
      <c r="H78" s="63">
        <v>0</v>
      </c>
      <c r="I78" s="66">
        <v>0</v>
      </c>
      <c r="J78" s="66">
        <v>0</v>
      </c>
      <c r="K78" s="66">
        <v>0</v>
      </c>
      <c r="L78" s="66">
        <v>0</v>
      </c>
      <c r="M78" s="67">
        <f t="shared" si="6"/>
        <v>5</v>
      </c>
      <c r="N78" s="68">
        <f t="shared" si="7"/>
        <v>64</v>
      </c>
      <c r="O78" s="69">
        <f t="shared" si="8"/>
        <v>69</v>
      </c>
    </row>
    <row r="79" spans="1:15" ht="12.75">
      <c r="A79" s="61">
        <v>70</v>
      </c>
      <c r="B79" s="82">
        <v>11</v>
      </c>
      <c r="C79" s="80" t="s">
        <v>105</v>
      </c>
      <c r="D79" s="66">
        <v>0</v>
      </c>
      <c r="E79" s="66">
        <v>0</v>
      </c>
      <c r="F79" s="66">
        <v>0</v>
      </c>
      <c r="G79" s="66">
        <v>0</v>
      </c>
      <c r="H79" s="63">
        <v>0</v>
      </c>
      <c r="I79" s="66">
        <v>64</v>
      </c>
      <c r="J79" s="66">
        <v>0</v>
      </c>
      <c r="K79" s="66">
        <v>0</v>
      </c>
      <c r="L79" s="66">
        <v>0</v>
      </c>
      <c r="M79" s="67">
        <f t="shared" si="6"/>
        <v>5</v>
      </c>
      <c r="N79" s="68">
        <f t="shared" si="7"/>
        <v>64</v>
      </c>
      <c r="O79" s="69">
        <f t="shared" si="8"/>
        <v>69</v>
      </c>
    </row>
    <row r="80" spans="1:15" ht="12.75">
      <c r="A80" s="61">
        <v>71</v>
      </c>
      <c r="B80" s="61">
        <v>657</v>
      </c>
      <c r="C80" s="63" t="s">
        <v>106</v>
      </c>
      <c r="D80" s="66">
        <v>0</v>
      </c>
      <c r="E80" s="66">
        <v>0</v>
      </c>
      <c r="F80" s="66">
        <v>0</v>
      </c>
      <c r="G80" s="66">
        <v>0</v>
      </c>
      <c r="H80" s="66">
        <v>63</v>
      </c>
      <c r="I80" s="66">
        <v>0</v>
      </c>
      <c r="J80" s="66">
        <v>0</v>
      </c>
      <c r="K80" s="66">
        <v>0</v>
      </c>
      <c r="L80" s="66">
        <v>0</v>
      </c>
      <c r="M80" s="67">
        <f t="shared" si="6"/>
        <v>5</v>
      </c>
      <c r="N80" s="68">
        <f t="shared" si="7"/>
        <v>63</v>
      </c>
      <c r="O80" s="69">
        <f t="shared" si="8"/>
        <v>68</v>
      </c>
    </row>
    <row r="81" spans="1:15" ht="12.75">
      <c r="A81" s="61">
        <v>72</v>
      </c>
      <c r="B81" s="61">
        <v>255</v>
      </c>
      <c r="C81" s="63" t="s">
        <v>107</v>
      </c>
      <c r="D81" s="66">
        <v>0</v>
      </c>
      <c r="E81" s="66">
        <v>0</v>
      </c>
      <c r="F81" s="66">
        <v>0</v>
      </c>
      <c r="G81" s="66">
        <v>0</v>
      </c>
      <c r="H81" s="66">
        <v>62</v>
      </c>
      <c r="I81" s="66">
        <v>0</v>
      </c>
      <c r="J81" s="66">
        <v>0</v>
      </c>
      <c r="K81" s="66">
        <v>0</v>
      </c>
      <c r="L81" s="66">
        <v>0</v>
      </c>
      <c r="M81" s="67">
        <f t="shared" si="6"/>
        <v>5</v>
      </c>
      <c r="N81" s="68">
        <f t="shared" si="7"/>
        <v>62</v>
      </c>
      <c r="O81" s="69">
        <f t="shared" si="8"/>
        <v>67</v>
      </c>
    </row>
    <row r="82" spans="1:15" ht="12.75">
      <c r="A82" s="61">
        <v>73</v>
      </c>
      <c r="B82" s="82">
        <v>246</v>
      </c>
      <c r="C82" s="80" t="s">
        <v>108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62</v>
      </c>
      <c r="L82" s="66">
        <v>0</v>
      </c>
      <c r="M82" s="67">
        <f t="shared" si="6"/>
        <v>5</v>
      </c>
      <c r="N82" s="68">
        <f t="shared" si="7"/>
        <v>62</v>
      </c>
      <c r="O82" s="69">
        <f t="shared" si="8"/>
        <v>67</v>
      </c>
    </row>
    <row r="83" spans="1:15" ht="12.75">
      <c r="A83" s="61">
        <v>74</v>
      </c>
      <c r="B83" s="62">
        <v>73</v>
      </c>
      <c r="C83" s="63" t="s">
        <v>109</v>
      </c>
      <c r="D83" s="66">
        <v>59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7">
        <f t="shared" si="6"/>
        <v>5</v>
      </c>
      <c r="N83" s="68">
        <f t="shared" si="7"/>
        <v>59</v>
      </c>
      <c r="O83" s="69">
        <f t="shared" si="8"/>
        <v>64</v>
      </c>
    </row>
    <row r="84" spans="1:15" ht="12.75">
      <c r="A84" s="61">
        <v>75</v>
      </c>
      <c r="B84" s="62">
        <v>291</v>
      </c>
      <c r="C84" s="63" t="s">
        <v>110</v>
      </c>
      <c r="D84" s="66">
        <v>0</v>
      </c>
      <c r="E84" s="66">
        <v>59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7">
        <f t="shared" si="6"/>
        <v>5</v>
      </c>
      <c r="N84" s="68">
        <f t="shared" si="7"/>
        <v>59</v>
      </c>
      <c r="O84" s="69">
        <f t="shared" si="8"/>
        <v>64</v>
      </c>
    </row>
    <row r="85" spans="1:15" ht="12.75">
      <c r="A85" s="61">
        <v>76</v>
      </c>
      <c r="B85" s="62">
        <v>127</v>
      </c>
      <c r="C85" s="63" t="s">
        <v>111</v>
      </c>
      <c r="D85" s="66">
        <v>58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7">
        <f t="shared" si="6"/>
        <v>5</v>
      </c>
      <c r="N85" s="68">
        <f t="shared" si="7"/>
        <v>58</v>
      </c>
      <c r="O85" s="69">
        <f t="shared" si="8"/>
        <v>63</v>
      </c>
    </row>
    <row r="86" spans="1:15" ht="12.75">
      <c r="A86" s="61">
        <v>77</v>
      </c>
      <c r="B86" s="62">
        <v>247</v>
      </c>
      <c r="C86" s="63" t="s">
        <v>112</v>
      </c>
      <c r="D86" s="66">
        <v>57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7">
        <f t="shared" si="6"/>
        <v>5</v>
      </c>
      <c r="N86" s="68">
        <f t="shared" si="7"/>
        <v>57</v>
      </c>
      <c r="O86" s="69">
        <f t="shared" si="8"/>
        <v>62</v>
      </c>
    </row>
    <row r="87" spans="1:15" ht="12.75">
      <c r="A87" s="61">
        <v>78</v>
      </c>
      <c r="B87" s="62">
        <v>941</v>
      </c>
      <c r="C87" s="63" t="s">
        <v>113</v>
      </c>
      <c r="D87" s="66">
        <v>56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7">
        <f t="shared" si="6"/>
        <v>5</v>
      </c>
      <c r="N87" s="68">
        <f t="shared" si="7"/>
        <v>56</v>
      </c>
      <c r="O87" s="69">
        <f t="shared" si="8"/>
        <v>61</v>
      </c>
    </row>
    <row r="88" spans="1:15" ht="12.75">
      <c r="A88" s="61">
        <v>79</v>
      </c>
      <c r="B88" s="82">
        <v>244</v>
      </c>
      <c r="C88" s="80" t="s">
        <v>114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53</v>
      </c>
      <c r="J88" s="66">
        <v>0</v>
      </c>
      <c r="K88" s="66">
        <v>0</v>
      </c>
      <c r="L88" s="66">
        <v>0</v>
      </c>
      <c r="M88" s="67">
        <f t="shared" si="6"/>
        <v>5</v>
      </c>
      <c r="N88" s="68">
        <f t="shared" si="7"/>
        <v>53</v>
      </c>
      <c r="O88" s="69">
        <f t="shared" si="8"/>
        <v>58</v>
      </c>
    </row>
    <row r="89" spans="1:15" ht="12.75">
      <c r="A89" s="61">
        <v>80</v>
      </c>
      <c r="B89" s="79">
        <v>80</v>
      </c>
      <c r="C89" s="80" t="s">
        <v>115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50</v>
      </c>
      <c r="J89" s="66">
        <v>0</v>
      </c>
      <c r="K89" s="66">
        <v>0</v>
      </c>
      <c r="L89" s="66">
        <v>0</v>
      </c>
      <c r="M89" s="67">
        <f t="shared" si="6"/>
        <v>5</v>
      </c>
      <c r="N89" s="68">
        <f t="shared" si="7"/>
        <v>50</v>
      </c>
      <c r="O89" s="69">
        <f t="shared" si="8"/>
        <v>55</v>
      </c>
    </row>
    <row r="90" spans="1:15" ht="12.75">
      <c r="A90" s="61">
        <v>81</v>
      </c>
      <c r="B90" s="62">
        <v>264</v>
      </c>
      <c r="C90" s="63" t="s">
        <v>116</v>
      </c>
      <c r="D90" s="66">
        <v>0</v>
      </c>
      <c r="E90" s="66">
        <v>46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7">
        <f t="shared" si="6"/>
        <v>5</v>
      </c>
      <c r="N90" s="68">
        <f t="shared" si="7"/>
        <v>46</v>
      </c>
      <c r="O90" s="69">
        <f t="shared" si="8"/>
        <v>51</v>
      </c>
    </row>
    <row r="91" spans="1:15" ht="12.75">
      <c r="A91" s="61">
        <v>82</v>
      </c>
      <c r="B91" s="78">
        <v>411</v>
      </c>
      <c r="C91" s="63" t="s">
        <v>117</v>
      </c>
      <c r="D91" s="66">
        <v>45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7">
        <f t="shared" si="6"/>
        <v>5</v>
      </c>
      <c r="N91" s="68">
        <f t="shared" si="7"/>
        <v>45</v>
      </c>
      <c r="O91" s="69">
        <f t="shared" si="8"/>
        <v>50</v>
      </c>
    </row>
    <row r="92" spans="1:15" ht="12.75">
      <c r="A92" s="61">
        <v>83</v>
      </c>
      <c r="B92" s="62">
        <v>674</v>
      </c>
      <c r="C92" s="63" t="s">
        <v>118</v>
      </c>
      <c r="D92" s="66">
        <v>41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7">
        <f t="shared" si="6"/>
        <v>5</v>
      </c>
      <c r="N92" s="68">
        <f t="shared" si="7"/>
        <v>41</v>
      </c>
      <c r="O92" s="69">
        <f t="shared" si="8"/>
        <v>46</v>
      </c>
    </row>
    <row r="93" spans="1:15" ht="12.75">
      <c r="A93" s="61">
        <v>84</v>
      </c>
      <c r="B93" s="62">
        <v>412</v>
      </c>
      <c r="C93" s="63" t="s">
        <v>119</v>
      </c>
      <c r="D93" s="66">
        <v>38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7">
        <f t="shared" si="6"/>
        <v>5</v>
      </c>
      <c r="N93" s="68">
        <f t="shared" si="7"/>
        <v>38</v>
      </c>
      <c r="O93" s="69">
        <f t="shared" si="8"/>
        <v>43</v>
      </c>
    </row>
    <row r="94" spans="1:15" ht="12.75">
      <c r="A94" s="61">
        <v>85</v>
      </c>
      <c r="B94" s="79"/>
      <c r="C94" s="80"/>
      <c r="D94" s="63"/>
      <c r="E94" s="63"/>
      <c r="F94" s="63"/>
      <c r="G94" s="63"/>
      <c r="H94" s="63"/>
      <c r="I94" s="66"/>
      <c r="J94" s="63"/>
      <c r="K94" s="63"/>
      <c r="L94" s="63"/>
      <c r="M94" s="67">
        <f t="shared" si="6"/>
        <v>0</v>
      </c>
      <c r="N94" s="68">
        <f t="shared" si="7"/>
        <v>0</v>
      </c>
      <c r="O94" s="69">
        <f t="shared" si="8"/>
        <v>0</v>
      </c>
    </row>
    <row r="95" spans="1:15" ht="12.75">
      <c r="A95" s="6"/>
      <c r="B95" s="6"/>
      <c r="D95" s="83"/>
      <c r="E95" s="84"/>
      <c r="F95" s="84"/>
      <c r="G95" s="84"/>
      <c r="H95" s="84"/>
      <c r="I95" s="84"/>
      <c r="J95" s="84"/>
      <c r="K95" s="84"/>
      <c r="L95" s="84"/>
      <c r="M95" s="67">
        <f t="shared" si="6"/>
        <v>0</v>
      </c>
      <c r="N95" s="68">
        <f t="shared" si="7"/>
        <v>0</v>
      </c>
      <c r="O95" s="69">
        <f t="shared" si="8"/>
        <v>0</v>
      </c>
    </row>
    <row r="96" spans="1:15" ht="12.75">
      <c r="A96" s="6"/>
      <c r="B96" s="6"/>
      <c r="D96" s="45" t="s">
        <v>24</v>
      </c>
      <c r="E96" s="46" t="s">
        <v>25</v>
      </c>
      <c r="F96" s="46" t="s">
        <v>26</v>
      </c>
      <c r="G96" s="46" t="s">
        <v>27</v>
      </c>
      <c r="H96" s="47" t="s">
        <v>28</v>
      </c>
      <c r="I96" s="47" t="s">
        <v>29</v>
      </c>
      <c r="J96" s="47" t="s">
        <v>30</v>
      </c>
      <c r="K96" s="46" t="s">
        <v>31</v>
      </c>
      <c r="L96" s="46" t="s">
        <v>32</v>
      </c>
      <c r="N96" s="6"/>
      <c r="O96" s="85"/>
    </row>
    <row r="97" spans="1:13" ht="12.75">
      <c r="A97" s="6"/>
      <c r="B97" s="6"/>
      <c r="C97" s="76" t="s">
        <v>120</v>
      </c>
      <c r="D97" s="86">
        <f>COUNTIF(D10:D95,"&gt;0")</f>
        <v>47</v>
      </c>
      <c r="E97" s="86">
        <f aca="true" t="shared" si="9" ref="E97:L97">COUNTIF(E10:E95,"&gt;0")</f>
        <v>35</v>
      </c>
      <c r="F97" s="86">
        <f t="shared" si="9"/>
        <v>20</v>
      </c>
      <c r="G97" s="86">
        <f t="shared" si="9"/>
        <v>22</v>
      </c>
      <c r="H97" s="86">
        <f t="shared" si="9"/>
        <v>24</v>
      </c>
      <c r="I97" s="86">
        <f t="shared" si="9"/>
        <v>34</v>
      </c>
      <c r="J97" s="86">
        <f t="shared" si="9"/>
        <v>15</v>
      </c>
      <c r="K97" s="86">
        <f t="shared" si="9"/>
        <v>20</v>
      </c>
      <c r="L97" s="86">
        <f t="shared" si="9"/>
        <v>18</v>
      </c>
      <c r="M97" s="86"/>
    </row>
    <row r="98" spans="1:14" ht="12.75">
      <c r="A98" s="6"/>
      <c r="B98" s="6"/>
      <c r="C98" s="6" t="s">
        <v>121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</sheetData>
  <sheetProtection selectLockedCells="1" selectUnlockedCells="1"/>
  <mergeCells count="1">
    <mergeCell ref="M7:M8"/>
  </mergeCells>
  <printOptions/>
  <pageMargins left="0.19652777777777777" right="0.15763888888888888" top="0.3541666666666667" bottom="0.43333333333333335" header="0.5118055555555555" footer="0.5118055555555555"/>
  <pageSetup fitToHeight="1" fitToWidth="1" horizontalDpi="300" verticalDpi="300" orientation="portrait" paperSize="9"/>
  <legacyDrawing r:id="rId3"/>
  <oleObjects>
    <oleObject progId="PhotoSuite Image" shapeId="750507962" r:id="rId1"/>
    <oleObject progId="PhotoSuite Image" shapeId="75050820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4">
      <selection activeCell="W14" sqref="W14"/>
    </sheetView>
  </sheetViews>
  <sheetFormatPr defaultColWidth="11.57421875" defaultRowHeight="12.75"/>
  <cols>
    <col min="1" max="2" width="5.8515625" style="1" customWidth="1"/>
    <col min="3" max="3" width="18.85156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3.00390625" style="1" customWidth="1"/>
    <col min="11" max="13" width="7.7109375" style="1" customWidth="1"/>
    <col min="14" max="14" width="7.57421875" style="1" customWidth="1"/>
    <col min="15" max="15" width="7.7109375" style="1" customWidth="1"/>
    <col min="16" max="16" width="8.00390625" style="1" customWidth="1"/>
    <col min="17" max="17" width="6.57421875" style="1" customWidth="1"/>
    <col min="18" max="18" width="7.7109375" style="1" customWidth="1"/>
    <col min="19" max="19" width="8.5742187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spans="1:7" ht="12.75">
      <c r="A4" s="61" t="s">
        <v>8</v>
      </c>
      <c r="B4" s="109"/>
      <c r="C4" s="102"/>
      <c r="D4" s="103"/>
      <c r="E4" s="103"/>
      <c r="F4" s="103"/>
      <c r="G4" s="103"/>
    </row>
    <row r="5" spans="1:18" ht="14.25">
      <c r="A5" s="61" t="s">
        <v>21</v>
      </c>
      <c r="B5" s="92" t="s">
        <v>125</v>
      </c>
      <c r="C5" s="23"/>
      <c r="D5" s="23"/>
      <c r="E5" s="93" t="s">
        <v>169</v>
      </c>
      <c r="G5" s="1" t="s">
        <v>127</v>
      </c>
      <c r="J5" s="76"/>
      <c r="K5" s="120" t="s">
        <v>32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70</v>
      </c>
      <c r="C9" s="102" t="s">
        <v>160</v>
      </c>
      <c r="D9" s="103">
        <v>86</v>
      </c>
      <c r="E9" s="103">
        <v>89</v>
      </c>
      <c r="F9" s="103">
        <v>90</v>
      </c>
      <c r="G9" s="103">
        <v>89</v>
      </c>
      <c r="H9" s="103"/>
      <c r="I9" s="103">
        <v>89</v>
      </c>
      <c r="J9" s="108"/>
      <c r="K9" s="84">
        <v>9</v>
      </c>
      <c r="L9" s="84">
        <v>10</v>
      </c>
      <c r="M9" s="84">
        <v>9</v>
      </c>
      <c r="N9" s="84">
        <v>10</v>
      </c>
      <c r="O9" s="105">
        <f aca="true" t="shared" si="0" ref="O9:O27">+SUM(LARGE(D9:G9,1)+LARGE(D9:G9,2)+LARGE(D9:G9,3))</f>
        <v>268</v>
      </c>
      <c r="P9" s="106">
        <v>3</v>
      </c>
      <c r="Q9" s="106">
        <f aca="true" t="shared" si="1" ref="Q9:Q45">70-P9</f>
        <v>67</v>
      </c>
      <c r="R9" s="105">
        <f aca="true" t="shared" si="2" ref="R9:R27">+SUM(LARGE(K9:N9,1)+LARGE(K9:N9,2)+LARGE(K9:N9,3))</f>
        <v>29</v>
      </c>
      <c r="S9" s="107">
        <f>R9+Q9</f>
        <v>96</v>
      </c>
    </row>
    <row r="10" spans="1:19" ht="12.75">
      <c r="A10" s="75">
        <v>2</v>
      </c>
      <c r="B10" s="101">
        <v>30</v>
      </c>
      <c r="C10" s="102" t="s">
        <v>36</v>
      </c>
      <c r="D10" s="103">
        <v>88</v>
      </c>
      <c r="E10" s="103">
        <v>87</v>
      </c>
      <c r="F10" s="103">
        <v>92</v>
      </c>
      <c r="G10" s="103">
        <v>75</v>
      </c>
      <c r="H10" s="103"/>
      <c r="I10" s="103">
        <v>91</v>
      </c>
      <c r="J10" s="108"/>
      <c r="K10" s="84">
        <v>10</v>
      </c>
      <c r="L10" s="84">
        <v>10</v>
      </c>
      <c r="M10" s="84">
        <v>10</v>
      </c>
      <c r="N10" s="84">
        <v>5</v>
      </c>
      <c r="O10" s="105">
        <f t="shared" si="0"/>
        <v>267</v>
      </c>
      <c r="P10" s="106">
        <v>1</v>
      </c>
      <c r="Q10" s="106">
        <f t="shared" si="1"/>
        <v>69</v>
      </c>
      <c r="R10" s="105">
        <f t="shared" si="2"/>
        <v>30</v>
      </c>
      <c r="S10" s="107">
        <v>100</v>
      </c>
    </row>
    <row r="11" spans="1:19" ht="12.75">
      <c r="A11" s="75">
        <v>3</v>
      </c>
      <c r="B11" s="101">
        <v>76</v>
      </c>
      <c r="C11" s="118" t="s">
        <v>165</v>
      </c>
      <c r="D11" s="103">
        <v>88</v>
      </c>
      <c r="E11" s="103">
        <v>89</v>
      </c>
      <c r="F11" s="103">
        <v>86</v>
      </c>
      <c r="G11" s="103">
        <v>87</v>
      </c>
      <c r="H11" s="103"/>
      <c r="I11" s="103">
        <v>79</v>
      </c>
      <c r="J11" s="108"/>
      <c r="K11" s="84">
        <v>10</v>
      </c>
      <c r="L11" s="84">
        <v>10</v>
      </c>
      <c r="M11" s="84">
        <v>10</v>
      </c>
      <c r="N11" s="84">
        <v>9</v>
      </c>
      <c r="O11" s="105">
        <f t="shared" si="0"/>
        <v>264</v>
      </c>
      <c r="P11" s="106">
        <v>8</v>
      </c>
      <c r="Q11" s="106">
        <f t="shared" si="1"/>
        <v>62</v>
      </c>
      <c r="R11" s="105">
        <f t="shared" si="2"/>
        <v>30</v>
      </c>
      <c r="S11" s="107">
        <f aca="true" t="shared" si="3" ref="S11:S45">R11+Q11</f>
        <v>92</v>
      </c>
    </row>
    <row r="12" spans="1:19" ht="12.75">
      <c r="A12" s="75">
        <v>4</v>
      </c>
      <c r="B12" s="101">
        <v>141</v>
      </c>
      <c r="C12" s="102" t="s">
        <v>54</v>
      </c>
      <c r="D12" s="103">
        <v>86</v>
      </c>
      <c r="E12" s="103">
        <v>87</v>
      </c>
      <c r="F12" s="103">
        <v>81</v>
      </c>
      <c r="G12" s="103">
        <v>88</v>
      </c>
      <c r="H12" s="103"/>
      <c r="I12" s="103">
        <v>82</v>
      </c>
      <c r="J12" s="108"/>
      <c r="K12" s="84">
        <v>9</v>
      </c>
      <c r="L12" s="84">
        <v>9</v>
      </c>
      <c r="M12" s="84">
        <v>7</v>
      </c>
      <c r="N12" s="84">
        <v>10</v>
      </c>
      <c r="O12" s="105">
        <f t="shared" si="0"/>
        <v>261</v>
      </c>
      <c r="P12" s="106">
        <v>7</v>
      </c>
      <c r="Q12" s="106">
        <f t="shared" si="1"/>
        <v>63</v>
      </c>
      <c r="R12" s="105">
        <f t="shared" si="2"/>
        <v>28</v>
      </c>
      <c r="S12" s="107">
        <f t="shared" si="3"/>
        <v>91</v>
      </c>
    </row>
    <row r="13" spans="1:19" ht="12.75">
      <c r="A13" s="75">
        <v>5</v>
      </c>
      <c r="B13" s="101">
        <v>40</v>
      </c>
      <c r="C13" s="102" t="s">
        <v>161</v>
      </c>
      <c r="D13" s="103">
        <v>85</v>
      </c>
      <c r="E13" s="103">
        <v>78</v>
      </c>
      <c r="F13" s="103">
        <v>87</v>
      </c>
      <c r="G13" s="103">
        <v>87</v>
      </c>
      <c r="H13" s="103"/>
      <c r="I13" s="103">
        <v>83</v>
      </c>
      <c r="J13" s="108"/>
      <c r="K13" s="84">
        <v>8</v>
      </c>
      <c r="L13" s="84">
        <v>6</v>
      </c>
      <c r="M13" s="84">
        <v>10</v>
      </c>
      <c r="N13" s="84">
        <v>10</v>
      </c>
      <c r="O13" s="105">
        <f t="shared" si="0"/>
        <v>259</v>
      </c>
      <c r="P13" s="106">
        <v>6</v>
      </c>
      <c r="Q13" s="106">
        <f t="shared" si="1"/>
        <v>64</v>
      </c>
      <c r="R13" s="105">
        <f t="shared" si="2"/>
        <v>28</v>
      </c>
      <c r="S13" s="107">
        <f t="shared" si="3"/>
        <v>92</v>
      </c>
    </row>
    <row r="14" spans="1:19" ht="12.75">
      <c r="A14" s="75">
        <v>6</v>
      </c>
      <c r="B14" s="109">
        <v>619</v>
      </c>
      <c r="C14" s="102" t="s">
        <v>62</v>
      </c>
      <c r="D14" s="103">
        <v>86</v>
      </c>
      <c r="E14" s="103">
        <v>87</v>
      </c>
      <c r="F14" s="103">
        <v>86</v>
      </c>
      <c r="G14" s="103">
        <v>80</v>
      </c>
      <c r="H14" s="103"/>
      <c r="I14" s="103">
        <v>90</v>
      </c>
      <c r="J14" s="108"/>
      <c r="K14" s="84">
        <v>10</v>
      </c>
      <c r="L14" s="84">
        <v>9</v>
      </c>
      <c r="M14" s="84">
        <v>8</v>
      </c>
      <c r="N14" s="84">
        <v>7</v>
      </c>
      <c r="O14" s="105">
        <f t="shared" si="0"/>
        <v>259</v>
      </c>
      <c r="P14" s="106">
        <v>2</v>
      </c>
      <c r="Q14" s="106">
        <f t="shared" si="1"/>
        <v>68</v>
      </c>
      <c r="R14" s="105">
        <f t="shared" si="2"/>
        <v>27</v>
      </c>
      <c r="S14" s="107">
        <f t="shared" si="3"/>
        <v>95</v>
      </c>
    </row>
    <row r="15" spans="1:19" ht="12.75">
      <c r="A15" s="75">
        <v>7</v>
      </c>
      <c r="B15" s="101">
        <v>600</v>
      </c>
      <c r="C15" s="102" t="s">
        <v>48</v>
      </c>
      <c r="D15" s="103">
        <v>84</v>
      </c>
      <c r="E15" s="103">
        <v>84</v>
      </c>
      <c r="F15" s="103">
        <v>85</v>
      </c>
      <c r="G15" s="103">
        <v>82</v>
      </c>
      <c r="H15" s="103"/>
      <c r="I15" s="103">
        <v>85</v>
      </c>
      <c r="J15" s="108"/>
      <c r="K15" s="84">
        <v>8</v>
      </c>
      <c r="L15" s="84">
        <v>8</v>
      </c>
      <c r="M15" s="84">
        <v>8</v>
      </c>
      <c r="N15" s="84">
        <v>6</v>
      </c>
      <c r="O15" s="105">
        <f t="shared" si="0"/>
        <v>253</v>
      </c>
      <c r="P15" s="106">
        <v>4</v>
      </c>
      <c r="Q15" s="106">
        <f t="shared" si="1"/>
        <v>66</v>
      </c>
      <c r="R15" s="105">
        <f t="shared" si="2"/>
        <v>24</v>
      </c>
      <c r="S15" s="107">
        <f t="shared" si="3"/>
        <v>90</v>
      </c>
    </row>
    <row r="16" spans="1:19" ht="12.75">
      <c r="A16" s="75">
        <v>8</v>
      </c>
      <c r="B16" s="101">
        <v>156</v>
      </c>
      <c r="C16" s="102" t="s">
        <v>67</v>
      </c>
      <c r="D16" s="103">
        <v>84</v>
      </c>
      <c r="E16" s="103">
        <v>37</v>
      </c>
      <c r="F16" s="103">
        <v>86</v>
      </c>
      <c r="G16" s="103">
        <v>81</v>
      </c>
      <c r="H16" s="103">
        <v>80</v>
      </c>
      <c r="I16" s="103"/>
      <c r="J16" s="108"/>
      <c r="K16" s="84">
        <v>9</v>
      </c>
      <c r="L16" s="84">
        <v>5</v>
      </c>
      <c r="M16" s="84">
        <v>9</v>
      </c>
      <c r="N16" s="84">
        <v>8</v>
      </c>
      <c r="O16" s="105">
        <f t="shared" si="0"/>
        <v>251</v>
      </c>
      <c r="P16" s="106">
        <v>10</v>
      </c>
      <c r="Q16" s="106">
        <f t="shared" si="1"/>
        <v>60</v>
      </c>
      <c r="R16" s="105">
        <f t="shared" si="2"/>
        <v>26</v>
      </c>
      <c r="S16" s="107">
        <f t="shared" si="3"/>
        <v>86</v>
      </c>
    </row>
    <row r="17" spans="1:19" ht="12.75">
      <c r="A17" s="75">
        <v>9</v>
      </c>
      <c r="B17" s="101">
        <v>13</v>
      </c>
      <c r="C17" s="102" t="s">
        <v>41</v>
      </c>
      <c r="D17" s="103">
        <v>84</v>
      </c>
      <c r="E17" s="103">
        <v>85</v>
      </c>
      <c r="F17" s="103">
        <v>81</v>
      </c>
      <c r="G17" s="103">
        <v>81</v>
      </c>
      <c r="H17" s="103">
        <v>80</v>
      </c>
      <c r="I17" s="103"/>
      <c r="J17" s="108"/>
      <c r="K17" s="84">
        <v>7</v>
      </c>
      <c r="L17" s="84">
        <v>9</v>
      </c>
      <c r="M17" s="84">
        <v>7</v>
      </c>
      <c r="N17" s="84">
        <v>9</v>
      </c>
      <c r="O17" s="105">
        <f t="shared" si="0"/>
        <v>250</v>
      </c>
      <c r="P17" s="106">
        <v>9</v>
      </c>
      <c r="Q17" s="106">
        <f t="shared" si="1"/>
        <v>61</v>
      </c>
      <c r="R17" s="105">
        <f t="shared" si="2"/>
        <v>25</v>
      </c>
      <c r="S17" s="107">
        <f t="shared" si="3"/>
        <v>86</v>
      </c>
    </row>
    <row r="18" spans="1:19" ht="12.75">
      <c r="A18" s="75">
        <v>10</v>
      </c>
      <c r="B18" s="101">
        <v>236</v>
      </c>
      <c r="C18" s="102" t="s">
        <v>53</v>
      </c>
      <c r="D18" s="103">
        <v>81</v>
      </c>
      <c r="E18" s="103">
        <v>84</v>
      </c>
      <c r="F18" s="103">
        <v>77</v>
      </c>
      <c r="G18" s="103">
        <v>85</v>
      </c>
      <c r="H18" s="103">
        <v>76</v>
      </c>
      <c r="I18" s="103"/>
      <c r="J18" s="108"/>
      <c r="K18" s="84">
        <v>6</v>
      </c>
      <c r="L18" s="84">
        <v>8</v>
      </c>
      <c r="M18" s="84">
        <v>6</v>
      </c>
      <c r="N18" s="84">
        <v>8</v>
      </c>
      <c r="O18" s="105">
        <f t="shared" si="0"/>
        <v>250</v>
      </c>
      <c r="P18" s="106">
        <v>12</v>
      </c>
      <c r="Q18" s="106">
        <f t="shared" si="1"/>
        <v>58</v>
      </c>
      <c r="R18" s="105">
        <f t="shared" si="2"/>
        <v>22</v>
      </c>
      <c r="S18" s="107">
        <f t="shared" si="3"/>
        <v>80</v>
      </c>
    </row>
    <row r="19" spans="1:19" ht="12.75">
      <c r="A19" s="75">
        <v>11</v>
      </c>
      <c r="B19" s="101">
        <v>83</v>
      </c>
      <c r="C19" s="102" t="s">
        <v>51</v>
      </c>
      <c r="D19" s="103">
        <v>83</v>
      </c>
      <c r="E19" s="103">
        <v>83</v>
      </c>
      <c r="F19" s="103">
        <v>61</v>
      </c>
      <c r="G19" s="103">
        <v>83</v>
      </c>
      <c r="H19" s="103">
        <v>82</v>
      </c>
      <c r="I19" s="103">
        <v>85</v>
      </c>
      <c r="J19" s="108"/>
      <c r="K19" s="84">
        <v>8</v>
      </c>
      <c r="L19" s="84">
        <v>7</v>
      </c>
      <c r="M19" s="84">
        <v>6</v>
      </c>
      <c r="N19" s="84">
        <v>7</v>
      </c>
      <c r="O19" s="105">
        <f t="shared" si="0"/>
        <v>249</v>
      </c>
      <c r="P19" s="106">
        <v>5</v>
      </c>
      <c r="Q19" s="106">
        <f t="shared" si="1"/>
        <v>65</v>
      </c>
      <c r="R19" s="105">
        <f t="shared" si="2"/>
        <v>22</v>
      </c>
      <c r="S19" s="107">
        <f t="shared" si="3"/>
        <v>87</v>
      </c>
    </row>
    <row r="20" spans="1:19" ht="12.75">
      <c r="A20" s="75">
        <v>12</v>
      </c>
      <c r="B20" s="109">
        <v>34</v>
      </c>
      <c r="C20" s="102" t="s">
        <v>47</v>
      </c>
      <c r="D20" s="103">
        <v>83</v>
      </c>
      <c r="E20" s="103">
        <v>81</v>
      </c>
      <c r="F20" s="103">
        <v>80</v>
      </c>
      <c r="G20" s="103">
        <v>84</v>
      </c>
      <c r="H20" s="103" t="s">
        <v>143</v>
      </c>
      <c r="I20" s="103"/>
      <c r="J20" s="108"/>
      <c r="K20" s="84">
        <v>6</v>
      </c>
      <c r="L20" s="84">
        <v>7</v>
      </c>
      <c r="M20" s="103">
        <v>6</v>
      </c>
      <c r="N20" s="103">
        <v>9</v>
      </c>
      <c r="O20" s="105">
        <f t="shared" si="0"/>
        <v>248</v>
      </c>
      <c r="P20" s="106">
        <v>15</v>
      </c>
      <c r="Q20" s="106">
        <f t="shared" si="1"/>
        <v>55</v>
      </c>
      <c r="R20" s="105">
        <f t="shared" si="2"/>
        <v>22</v>
      </c>
      <c r="S20" s="107">
        <f t="shared" si="3"/>
        <v>77</v>
      </c>
    </row>
    <row r="21" spans="1:19" ht="12.75">
      <c r="A21" s="75">
        <v>13</v>
      </c>
      <c r="B21" s="101">
        <v>546</v>
      </c>
      <c r="C21" s="102" t="s">
        <v>38</v>
      </c>
      <c r="D21" s="103">
        <v>80</v>
      </c>
      <c r="E21" s="103">
        <v>84</v>
      </c>
      <c r="F21" s="103">
        <v>83</v>
      </c>
      <c r="G21" s="103">
        <v>78</v>
      </c>
      <c r="H21" s="103">
        <v>69</v>
      </c>
      <c r="I21" s="103"/>
      <c r="J21" s="104"/>
      <c r="K21" s="103">
        <v>5</v>
      </c>
      <c r="L21" s="84">
        <v>8</v>
      </c>
      <c r="M21" s="84">
        <v>7</v>
      </c>
      <c r="N21" s="84">
        <v>6</v>
      </c>
      <c r="O21" s="105">
        <f t="shared" si="0"/>
        <v>247</v>
      </c>
      <c r="P21" s="106">
        <v>14</v>
      </c>
      <c r="Q21" s="106">
        <f t="shared" si="1"/>
        <v>56</v>
      </c>
      <c r="R21" s="105">
        <f t="shared" si="2"/>
        <v>21</v>
      </c>
      <c r="S21" s="107">
        <f t="shared" si="3"/>
        <v>77</v>
      </c>
    </row>
    <row r="22" spans="1:19" ht="12.75">
      <c r="A22" s="75">
        <v>14</v>
      </c>
      <c r="B22" s="109">
        <v>33</v>
      </c>
      <c r="C22" s="102" t="s">
        <v>46</v>
      </c>
      <c r="D22" s="103">
        <v>80</v>
      </c>
      <c r="E22" s="103">
        <v>83</v>
      </c>
      <c r="F22" s="103">
        <v>83</v>
      </c>
      <c r="G22" s="103">
        <v>78</v>
      </c>
      <c r="H22" s="103">
        <v>77</v>
      </c>
      <c r="I22" s="103"/>
      <c r="J22" s="108"/>
      <c r="K22" s="84">
        <v>6</v>
      </c>
      <c r="L22" s="84">
        <v>7</v>
      </c>
      <c r="M22" s="84">
        <v>9</v>
      </c>
      <c r="N22" s="84">
        <v>6</v>
      </c>
      <c r="O22" s="105">
        <f t="shared" si="0"/>
        <v>246</v>
      </c>
      <c r="P22" s="106">
        <v>11</v>
      </c>
      <c r="Q22" s="106">
        <f t="shared" si="1"/>
        <v>59</v>
      </c>
      <c r="R22" s="105">
        <f t="shared" si="2"/>
        <v>22</v>
      </c>
      <c r="S22" s="107">
        <f t="shared" si="3"/>
        <v>81</v>
      </c>
    </row>
    <row r="23" spans="1:19" ht="12.75">
      <c r="A23" s="75">
        <v>15</v>
      </c>
      <c r="B23" s="101">
        <v>620</v>
      </c>
      <c r="C23" s="102" t="s">
        <v>42</v>
      </c>
      <c r="D23" s="103">
        <v>81</v>
      </c>
      <c r="E23" s="103">
        <v>82</v>
      </c>
      <c r="F23" s="103">
        <v>83</v>
      </c>
      <c r="G23" s="103">
        <v>79</v>
      </c>
      <c r="H23" s="103">
        <v>75</v>
      </c>
      <c r="I23" s="103"/>
      <c r="J23" s="108"/>
      <c r="K23" s="84">
        <v>7</v>
      </c>
      <c r="L23" s="103">
        <v>6</v>
      </c>
      <c r="M23" s="84">
        <v>8</v>
      </c>
      <c r="N23" s="84">
        <v>7</v>
      </c>
      <c r="O23" s="105">
        <f t="shared" si="0"/>
        <v>246</v>
      </c>
      <c r="P23" s="111">
        <v>13</v>
      </c>
      <c r="Q23" s="106">
        <f t="shared" si="1"/>
        <v>57</v>
      </c>
      <c r="R23" s="105">
        <f t="shared" si="2"/>
        <v>22</v>
      </c>
      <c r="S23" s="107">
        <f t="shared" si="3"/>
        <v>79</v>
      </c>
    </row>
    <row r="24" spans="1:19" ht="12.75">
      <c r="A24" s="75">
        <v>16</v>
      </c>
      <c r="B24" s="109">
        <v>804</v>
      </c>
      <c r="C24" s="102" t="s">
        <v>56</v>
      </c>
      <c r="D24" s="103">
        <v>79</v>
      </c>
      <c r="E24" s="103">
        <v>78</v>
      </c>
      <c r="F24" s="103">
        <v>74</v>
      </c>
      <c r="G24" s="103">
        <v>80</v>
      </c>
      <c r="H24" s="103"/>
      <c r="I24" s="103"/>
      <c r="J24" s="108"/>
      <c r="K24" s="84">
        <v>5</v>
      </c>
      <c r="L24" s="84">
        <v>5</v>
      </c>
      <c r="M24" s="84">
        <v>5</v>
      </c>
      <c r="N24" s="84">
        <v>8</v>
      </c>
      <c r="O24" s="105">
        <f t="shared" si="0"/>
        <v>237</v>
      </c>
      <c r="P24" s="106">
        <v>16</v>
      </c>
      <c r="Q24" s="106">
        <f t="shared" si="1"/>
        <v>54</v>
      </c>
      <c r="R24" s="105">
        <f t="shared" si="2"/>
        <v>18</v>
      </c>
      <c r="S24" s="107">
        <f t="shared" si="3"/>
        <v>72</v>
      </c>
    </row>
    <row r="25" spans="1:19" ht="12.75">
      <c r="A25" s="75">
        <v>17</v>
      </c>
      <c r="B25" s="109">
        <v>109</v>
      </c>
      <c r="C25" s="102" t="s">
        <v>164</v>
      </c>
      <c r="D25" s="103">
        <v>75</v>
      </c>
      <c r="E25" s="103">
        <v>58</v>
      </c>
      <c r="F25" s="103">
        <v>74</v>
      </c>
      <c r="G25" s="103">
        <v>65</v>
      </c>
      <c r="H25" s="103"/>
      <c r="I25" s="103"/>
      <c r="J25" s="108"/>
      <c r="K25" s="84">
        <v>5</v>
      </c>
      <c r="L25" s="84">
        <v>6</v>
      </c>
      <c r="M25" s="84">
        <v>5</v>
      </c>
      <c r="N25" s="84">
        <v>5</v>
      </c>
      <c r="O25" s="105">
        <f t="shared" si="0"/>
        <v>214</v>
      </c>
      <c r="P25" s="106">
        <v>17</v>
      </c>
      <c r="Q25" s="106">
        <f t="shared" si="1"/>
        <v>53</v>
      </c>
      <c r="R25" s="105">
        <f t="shared" si="2"/>
        <v>16</v>
      </c>
      <c r="S25" s="107">
        <f t="shared" si="3"/>
        <v>69</v>
      </c>
    </row>
    <row r="26" spans="1:19" ht="12.75">
      <c r="A26" s="75">
        <v>18</v>
      </c>
      <c r="B26" s="101">
        <v>219</v>
      </c>
      <c r="C26" s="102" t="s">
        <v>40</v>
      </c>
      <c r="D26" s="103">
        <v>84</v>
      </c>
      <c r="E26" s="103">
        <v>72</v>
      </c>
      <c r="F26" s="103">
        <v>11</v>
      </c>
      <c r="G26" s="103">
        <v>42</v>
      </c>
      <c r="H26" s="103"/>
      <c r="I26" s="103"/>
      <c r="J26" s="108"/>
      <c r="K26" s="84">
        <v>7</v>
      </c>
      <c r="L26" s="84">
        <v>5</v>
      </c>
      <c r="M26" s="84">
        <v>5</v>
      </c>
      <c r="N26" s="84">
        <v>5</v>
      </c>
      <c r="O26" s="105">
        <f t="shared" si="0"/>
        <v>198</v>
      </c>
      <c r="P26" s="106">
        <v>18</v>
      </c>
      <c r="Q26" s="106">
        <f t="shared" si="1"/>
        <v>52</v>
      </c>
      <c r="R26" s="105">
        <f t="shared" si="2"/>
        <v>17</v>
      </c>
      <c r="S26" s="107">
        <f t="shared" si="3"/>
        <v>69</v>
      </c>
    </row>
    <row r="27" spans="1:19" ht="12.75">
      <c r="A27" s="75">
        <v>19</v>
      </c>
      <c r="B27" s="109"/>
      <c r="C27" s="102"/>
      <c r="D27" s="103"/>
      <c r="E27" s="103"/>
      <c r="F27" s="103"/>
      <c r="G27" s="103"/>
      <c r="H27" s="103"/>
      <c r="I27" s="103"/>
      <c r="J27" s="108"/>
      <c r="K27" s="84"/>
      <c r="L27" s="84"/>
      <c r="M27" s="84"/>
      <c r="N27" s="84"/>
      <c r="O27" s="105" t="e">
        <f t="shared" si="0"/>
        <v>#NUM!</v>
      </c>
      <c r="P27" s="106"/>
      <c r="Q27" s="106">
        <f t="shared" si="1"/>
        <v>70</v>
      </c>
      <c r="R27" s="105" t="e">
        <f t="shared" si="2"/>
        <v>#NUM!</v>
      </c>
      <c r="S27" s="107" t="e">
        <f t="shared" si="3"/>
        <v>#NUM!</v>
      </c>
    </row>
    <row r="28" spans="1:19" ht="12.75">
      <c r="A28" s="75">
        <v>20</v>
      </c>
      <c r="B28" s="109"/>
      <c r="C28" s="102"/>
      <c r="D28" s="103"/>
      <c r="E28" s="103"/>
      <c r="F28" s="103"/>
      <c r="G28" s="103"/>
      <c r="H28" s="103"/>
      <c r="I28" s="103"/>
      <c r="J28" s="108"/>
      <c r="K28" s="84"/>
      <c r="L28" s="84"/>
      <c r="M28" s="84"/>
      <c r="N28" s="84"/>
      <c r="O28" s="105" t="e">
        <f>+SUM(LARGE(D28:G28,1)+LARGE(D28:G28,2))</f>
        <v>#NUM!</v>
      </c>
      <c r="P28" s="106"/>
      <c r="Q28" s="106">
        <f t="shared" si="1"/>
        <v>70</v>
      </c>
      <c r="R28" s="105" t="e">
        <f>+SUM(LARGE(K28:N28,1)+LARGE(K28:N28,2))</f>
        <v>#NUM!</v>
      </c>
      <c r="S28" s="107" t="e">
        <f t="shared" si="3"/>
        <v>#NUM!</v>
      </c>
    </row>
    <row r="29" spans="1:19" ht="12.75">
      <c r="A29" s="75">
        <v>21</v>
      </c>
      <c r="B29" s="101"/>
      <c r="C29" s="102"/>
      <c r="D29" s="103"/>
      <c r="E29" s="103"/>
      <c r="F29" s="103"/>
      <c r="G29" s="103"/>
      <c r="H29" s="103"/>
      <c r="I29" s="103"/>
      <c r="J29" s="108"/>
      <c r="K29" s="84"/>
      <c r="L29" s="84"/>
      <c r="M29" s="84"/>
      <c r="N29" s="84"/>
      <c r="O29" s="105" t="e">
        <f aca="true" t="shared" si="4" ref="O29:O45">+SUM(LARGE(D29:G29,1)+LARGE(D29:G29,2)+LARGE(D29:G29,3))</f>
        <v>#NUM!</v>
      </c>
      <c r="P29" s="106"/>
      <c r="Q29" s="106">
        <f t="shared" si="1"/>
        <v>70</v>
      </c>
      <c r="R29" s="105" t="e">
        <f aca="true" t="shared" si="5" ref="R29:R45">+SUM(LARGE(K29:N29,1)+LARGE(K29:N29,2)+LARGE(K29:N29,3))</f>
        <v>#NUM!</v>
      </c>
      <c r="S29" s="107" t="e">
        <f t="shared" si="3"/>
        <v>#NUM!</v>
      </c>
    </row>
    <row r="30" spans="1:19" ht="12.75">
      <c r="A30" s="75">
        <v>22</v>
      </c>
      <c r="B30" s="109"/>
      <c r="C30" s="102"/>
      <c r="D30" s="103"/>
      <c r="E30" s="103"/>
      <c r="F30" s="103"/>
      <c r="G30" s="103"/>
      <c r="H30" s="103"/>
      <c r="I30" s="103"/>
      <c r="J30" s="108"/>
      <c r="K30" s="84"/>
      <c r="L30" s="84"/>
      <c r="M30" s="84"/>
      <c r="N30" s="84"/>
      <c r="O30" s="105" t="e">
        <f t="shared" si="4"/>
        <v>#NUM!</v>
      </c>
      <c r="P30" s="106"/>
      <c r="Q30" s="106">
        <f t="shared" si="1"/>
        <v>70</v>
      </c>
      <c r="R30" s="105" t="e">
        <f t="shared" si="5"/>
        <v>#NUM!</v>
      </c>
      <c r="S30" s="107" t="e">
        <f t="shared" si="3"/>
        <v>#NUM!</v>
      </c>
    </row>
    <row r="31" spans="1:19" ht="12.75">
      <c r="A31" s="75">
        <v>23</v>
      </c>
      <c r="B31" s="101"/>
      <c r="C31" s="102"/>
      <c r="D31" s="103"/>
      <c r="E31" s="103"/>
      <c r="F31" s="103"/>
      <c r="G31" s="103"/>
      <c r="H31" s="103"/>
      <c r="I31" s="103"/>
      <c r="J31" s="108"/>
      <c r="K31" s="84"/>
      <c r="L31" s="84"/>
      <c r="M31" s="84"/>
      <c r="N31" s="84"/>
      <c r="O31" s="105" t="e">
        <f t="shared" si="4"/>
        <v>#NUM!</v>
      </c>
      <c r="P31" s="106"/>
      <c r="Q31" s="106">
        <f t="shared" si="1"/>
        <v>70</v>
      </c>
      <c r="R31" s="105" t="e">
        <f t="shared" si="5"/>
        <v>#NUM!</v>
      </c>
      <c r="S31" s="107" t="e">
        <f t="shared" si="3"/>
        <v>#NUM!</v>
      </c>
    </row>
    <row r="32" spans="1:19" ht="12.75">
      <c r="A32" s="75">
        <v>24</v>
      </c>
      <c r="B32" s="109"/>
      <c r="C32" s="102"/>
      <c r="D32" s="103"/>
      <c r="E32" s="103"/>
      <c r="F32" s="103"/>
      <c r="G32" s="103"/>
      <c r="H32" s="103"/>
      <c r="I32" s="103"/>
      <c r="J32" s="108"/>
      <c r="K32" s="84"/>
      <c r="L32" s="84"/>
      <c r="M32" s="84"/>
      <c r="N32" s="84"/>
      <c r="O32" s="105" t="e">
        <f t="shared" si="4"/>
        <v>#NUM!</v>
      </c>
      <c r="P32" s="106"/>
      <c r="Q32" s="106">
        <f t="shared" si="1"/>
        <v>70</v>
      </c>
      <c r="R32" s="105" t="e">
        <f t="shared" si="5"/>
        <v>#NUM!</v>
      </c>
      <c r="S32" s="107" t="e">
        <f t="shared" si="3"/>
        <v>#NUM!</v>
      </c>
    </row>
    <row r="33" spans="1:19" ht="12.75">
      <c r="A33" s="75">
        <v>25</v>
      </c>
      <c r="B33" s="101"/>
      <c r="C33" s="102"/>
      <c r="D33" s="103"/>
      <c r="E33" s="103"/>
      <c r="F33" s="103"/>
      <c r="G33" s="103"/>
      <c r="H33" s="103"/>
      <c r="I33" s="103"/>
      <c r="J33" s="108"/>
      <c r="K33" s="84"/>
      <c r="L33" s="84"/>
      <c r="M33" s="84"/>
      <c r="N33" s="84"/>
      <c r="O33" s="105" t="e">
        <f t="shared" si="4"/>
        <v>#NUM!</v>
      </c>
      <c r="P33" s="106"/>
      <c r="Q33" s="106">
        <f t="shared" si="1"/>
        <v>70</v>
      </c>
      <c r="R33" s="105" t="e">
        <f t="shared" si="5"/>
        <v>#NUM!</v>
      </c>
      <c r="S33" s="107" t="e">
        <f t="shared" si="3"/>
        <v>#NUM!</v>
      </c>
    </row>
    <row r="34" spans="1:19" ht="12.75">
      <c r="A34" s="75">
        <v>26</v>
      </c>
      <c r="B34" s="101"/>
      <c r="C34" s="102"/>
      <c r="D34" s="103"/>
      <c r="E34" s="103"/>
      <c r="F34" s="103"/>
      <c r="G34" s="103"/>
      <c r="H34" s="103"/>
      <c r="I34" s="103"/>
      <c r="J34" s="108"/>
      <c r="K34" s="103"/>
      <c r="L34" s="103"/>
      <c r="M34" s="103"/>
      <c r="N34" s="103"/>
      <c r="O34" s="105" t="e">
        <f t="shared" si="4"/>
        <v>#NUM!</v>
      </c>
      <c r="P34" s="106"/>
      <c r="Q34" s="106">
        <f t="shared" si="1"/>
        <v>70</v>
      </c>
      <c r="R34" s="105" t="e">
        <f t="shared" si="5"/>
        <v>#NUM!</v>
      </c>
      <c r="S34" s="107" t="e">
        <f t="shared" si="3"/>
        <v>#NUM!</v>
      </c>
    </row>
    <row r="35" spans="1:19" ht="12.75">
      <c r="A35" s="75">
        <v>27</v>
      </c>
      <c r="B35" s="109"/>
      <c r="C35" s="102"/>
      <c r="D35" s="103"/>
      <c r="E35" s="103"/>
      <c r="F35" s="103"/>
      <c r="G35" s="103"/>
      <c r="H35" s="103"/>
      <c r="I35" s="103"/>
      <c r="J35" s="108"/>
      <c r="K35" s="103"/>
      <c r="L35" s="103"/>
      <c r="M35" s="103"/>
      <c r="N35" s="103"/>
      <c r="O35" s="105" t="e">
        <f t="shared" si="4"/>
        <v>#NUM!</v>
      </c>
      <c r="P35" s="106"/>
      <c r="Q35" s="106">
        <f t="shared" si="1"/>
        <v>70</v>
      </c>
      <c r="R35" s="105" t="e">
        <f t="shared" si="5"/>
        <v>#NUM!</v>
      </c>
      <c r="S35" s="107" t="e">
        <f t="shared" si="3"/>
        <v>#NUM!</v>
      </c>
    </row>
    <row r="36" spans="1:19" ht="12.75">
      <c r="A36" s="75">
        <v>28</v>
      </c>
      <c r="B36" s="101"/>
      <c r="C36" s="102"/>
      <c r="D36" s="103"/>
      <c r="E36" s="103"/>
      <c r="F36" s="103"/>
      <c r="G36" s="103"/>
      <c r="H36" s="103"/>
      <c r="I36" s="103"/>
      <c r="J36" s="108"/>
      <c r="K36" s="84"/>
      <c r="L36" s="84"/>
      <c r="M36" s="84"/>
      <c r="N36" s="84"/>
      <c r="O36" s="105" t="e">
        <f t="shared" si="4"/>
        <v>#NUM!</v>
      </c>
      <c r="P36" s="106"/>
      <c r="Q36" s="106">
        <f t="shared" si="1"/>
        <v>70</v>
      </c>
      <c r="R36" s="105" t="e">
        <f t="shared" si="5"/>
        <v>#NUM!</v>
      </c>
      <c r="S36" s="107" t="e">
        <f t="shared" si="3"/>
        <v>#NUM!</v>
      </c>
    </row>
    <row r="37" spans="1:19" ht="12.75">
      <c r="A37" s="75">
        <v>29</v>
      </c>
      <c r="B37" s="101"/>
      <c r="C37" s="102"/>
      <c r="D37" s="103"/>
      <c r="E37" s="103"/>
      <c r="F37" s="103"/>
      <c r="G37" s="103"/>
      <c r="H37" s="103"/>
      <c r="I37" s="103"/>
      <c r="J37" s="108"/>
      <c r="K37" s="84"/>
      <c r="L37" s="84"/>
      <c r="M37" s="84"/>
      <c r="N37" s="84"/>
      <c r="O37" s="105" t="e">
        <f t="shared" si="4"/>
        <v>#NUM!</v>
      </c>
      <c r="P37" s="106"/>
      <c r="Q37" s="106">
        <f t="shared" si="1"/>
        <v>70</v>
      </c>
      <c r="R37" s="105" t="e">
        <f t="shared" si="5"/>
        <v>#NUM!</v>
      </c>
      <c r="S37" s="107" t="e">
        <f t="shared" si="3"/>
        <v>#NUM!</v>
      </c>
    </row>
    <row r="38" spans="1:19" ht="12.75">
      <c r="A38" s="75">
        <v>30</v>
      </c>
      <c r="B38" s="109"/>
      <c r="C38" s="102"/>
      <c r="D38" s="103"/>
      <c r="E38" s="103"/>
      <c r="F38" s="103"/>
      <c r="G38" s="103"/>
      <c r="H38" s="103"/>
      <c r="I38" s="103"/>
      <c r="J38" s="108"/>
      <c r="K38" s="84"/>
      <c r="L38" s="84"/>
      <c r="M38" s="84"/>
      <c r="N38" s="84"/>
      <c r="O38" s="105" t="e">
        <f t="shared" si="4"/>
        <v>#NUM!</v>
      </c>
      <c r="P38" s="106"/>
      <c r="Q38" s="106">
        <f t="shared" si="1"/>
        <v>70</v>
      </c>
      <c r="R38" s="105" t="e">
        <f t="shared" si="5"/>
        <v>#NUM!</v>
      </c>
      <c r="S38" s="107" t="e">
        <f t="shared" si="3"/>
        <v>#NUM!</v>
      </c>
    </row>
    <row r="39" spans="1:19" ht="12.75">
      <c r="A39" s="75">
        <v>31</v>
      </c>
      <c r="B39" s="109"/>
      <c r="C39" s="102"/>
      <c r="D39" s="103"/>
      <c r="E39" s="103"/>
      <c r="F39" s="103"/>
      <c r="G39" s="103"/>
      <c r="H39" s="103"/>
      <c r="I39" s="103"/>
      <c r="J39" s="108"/>
      <c r="K39" s="84"/>
      <c r="L39" s="84"/>
      <c r="M39" s="84"/>
      <c r="N39" s="84"/>
      <c r="O39" s="105" t="e">
        <f t="shared" si="4"/>
        <v>#NUM!</v>
      </c>
      <c r="P39" s="106"/>
      <c r="Q39" s="106">
        <f t="shared" si="1"/>
        <v>70</v>
      </c>
      <c r="R39" s="105" t="e">
        <f t="shared" si="5"/>
        <v>#NUM!</v>
      </c>
      <c r="S39" s="107" t="e">
        <f t="shared" si="3"/>
        <v>#NUM!</v>
      </c>
    </row>
    <row r="40" spans="1:19" ht="12.75">
      <c r="A40" s="75">
        <v>32</v>
      </c>
      <c r="B40" s="101"/>
      <c r="C40" s="102"/>
      <c r="D40" s="103"/>
      <c r="E40" s="103"/>
      <c r="F40" s="103"/>
      <c r="G40" s="103"/>
      <c r="H40" s="103"/>
      <c r="I40" s="103"/>
      <c r="J40" s="108"/>
      <c r="K40" s="84"/>
      <c r="L40" s="84"/>
      <c r="M40" s="84"/>
      <c r="N40" s="84"/>
      <c r="O40" s="105" t="e">
        <f t="shared" si="4"/>
        <v>#NUM!</v>
      </c>
      <c r="P40" s="106"/>
      <c r="Q40" s="106">
        <f t="shared" si="1"/>
        <v>70</v>
      </c>
      <c r="R40" s="105" t="e">
        <f t="shared" si="5"/>
        <v>#NUM!</v>
      </c>
      <c r="S40" s="107" t="e">
        <f t="shared" si="3"/>
        <v>#NUM!</v>
      </c>
    </row>
    <row r="41" spans="1:19" ht="12.75">
      <c r="A41" s="75">
        <v>33</v>
      </c>
      <c r="B41" s="101"/>
      <c r="C41" s="102"/>
      <c r="D41" s="103"/>
      <c r="E41" s="103"/>
      <c r="F41" s="103"/>
      <c r="G41" s="103"/>
      <c r="H41" s="103"/>
      <c r="I41" s="103"/>
      <c r="J41" s="108"/>
      <c r="K41" s="84"/>
      <c r="L41" s="84"/>
      <c r="M41" s="84"/>
      <c r="N41" s="84"/>
      <c r="O41" s="105" t="e">
        <f t="shared" si="4"/>
        <v>#NUM!</v>
      </c>
      <c r="P41" s="106"/>
      <c r="Q41" s="106">
        <f t="shared" si="1"/>
        <v>70</v>
      </c>
      <c r="R41" s="105" t="e">
        <f t="shared" si="5"/>
        <v>#NUM!</v>
      </c>
      <c r="S41" s="107" t="e">
        <f t="shared" si="3"/>
        <v>#NUM!</v>
      </c>
    </row>
    <row r="42" spans="1:19" ht="12.75">
      <c r="A42" s="75">
        <v>34</v>
      </c>
      <c r="B42" s="109"/>
      <c r="C42" s="102"/>
      <c r="D42" s="103"/>
      <c r="E42" s="103"/>
      <c r="F42" s="103"/>
      <c r="G42" s="103"/>
      <c r="H42" s="103"/>
      <c r="I42" s="103"/>
      <c r="J42" s="108"/>
      <c r="K42" s="103"/>
      <c r="L42" s="103"/>
      <c r="M42" s="103"/>
      <c r="N42" s="103"/>
      <c r="O42" s="105" t="e">
        <f t="shared" si="4"/>
        <v>#NUM!</v>
      </c>
      <c r="P42" s="106"/>
      <c r="Q42" s="106">
        <f t="shared" si="1"/>
        <v>70</v>
      </c>
      <c r="R42" s="105" t="e">
        <f t="shared" si="5"/>
        <v>#NUM!</v>
      </c>
      <c r="S42" s="107" t="e">
        <f t="shared" si="3"/>
        <v>#NUM!</v>
      </c>
    </row>
    <row r="43" spans="1:19" ht="12.75">
      <c r="A43" s="75">
        <v>35</v>
      </c>
      <c r="B43" s="101"/>
      <c r="C43" s="102"/>
      <c r="D43" s="103"/>
      <c r="E43" s="103"/>
      <c r="F43" s="103"/>
      <c r="G43" s="103"/>
      <c r="H43" s="103"/>
      <c r="I43" s="103"/>
      <c r="J43" s="108"/>
      <c r="K43" s="84"/>
      <c r="L43" s="84"/>
      <c r="M43" s="84"/>
      <c r="N43" s="84"/>
      <c r="O43" s="105" t="e">
        <f t="shared" si="4"/>
        <v>#NUM!</v>
      </c>
      <c r="P43" s="106"/>
      <c r="Q43" s="106">
        <f t="shared" si="1"/>
        <v>70</v>
      </c>
      <c r="R43" s="105" t="e">
        <f t="shared" si="5"/>
        <v>#NUM!</v>
      </c>
      <c r="S43" s="107" t="e">
        <f t="shared" si="3"/>
        <v>#NUM!</v>
      </c>
    </row>
    <row r="44" spans="1:19" ht="12.75">
      <c r="A44" s="75">
        <v>36</v>
      </c>
      <c r="B44" s="101"/>
      <c r="C44" s="102"/>
      <c r="D44" s="103"/>
      <c r="E44" s="103"/>
      <c r="F44" s="103"/>
      <c r="G44" s="103"/>
      <c r="H44" s="103"/>
      <c r="I44" s="103"/>
      <c r="J44" s="108"/>
      <c r="K44" s="84"/>
      <c r="L44" s="84"/>
      <c r="M44" s="84"/>
      <c r="N44" s="84"/>
      <c r="O44" s="105" t="e">
        <f t="shared" si="4"/>
        <v>#NUM!</v>
      </c>
      <c r="P44" s="106"/>
      <c r="Q44" s="106">
        <f t="shared" si="1"/>
        <v>70</v>
      </c>
      <c r="R44" s="105" t="e">
        <f t="shared" si="5"/>
        <v>#NUM!</v>
      </c>
      <c r="S44" s="107" t="e">
        <f t="shared" si="3"/>
        <v>#NUM!</v>
      </c>
    </row>
    <row r="45" spans="1:19" ht="12.75">
      <c r="A45" s="75">
        <v>37</v>
      </c>
      <c r="B45" s="109"/>
      <c r="C45" s="102"/>
      <c r="D45" s="103"/>
      <c r="E45" s="103"/>
      <c r="F45" s="103"/>
      <c r="G45" s="103"/>
      <c r="H45" s="103"/>
      <c r="I45" s="103"/>
      <c r="J45" s="108"/>
      <c r="K45" s="84"/>
      <c r="L45" s="84"/>
      <c r="M45" s="84"/>
      <c r="N45" s="84"/>
      <c r="O45" s="105" t="e">
        <f t="shared" si="4"/>
        <v>#NUM!</v>
      </c>
      <c r="P45" s="106"/>
      <c r="Q45" s="106">
        <f t="shared" si="1"/>
        <v>70</v>
      </c>
      <c r="R45" s="105" t="e">
        <f t="shared" si="5"/>
        <v>#NUM!</v>
      </c>
      <c r="S45" s="107" t="e">
        <f t="shared" si="3"/>
        <v>#NUM!</v>
      </c>
    </row>
  </sheetData>
  <sheetProtection selectLockedCells="1" selectUnlockedCells="1"/>
  <mergeCells count="2">
    <mergeCell ref="K5:N5"/>
    <mergeCell ref="Q5:R5"/>
  </mergeCells>
  <conditionalFormatting sqref="K34:N35 K42:N42">
    <cfRule type="cellIs" priority="1" dxfId="59" operator="equal" stopIfTrue="1">
      <formula>LARGE(YPL!$D$9:$G$47,1)</formula>
    </cfRule>
    <cfRule type="expression" priority="2" dxfId="60" stopIfTrue="1">
      <formula>OR(YPL!K34=LARGE(YPL!$D1:$G1,1),YPL!K34=LARGE(YPL!$D1:$G1,2),YPL!K34=LARGE(YPL!$D1:$G1,3))</formula>
    </cfRule>
  </conditionalFormatting>
  <conditionalFormatting sqref="K21 L23 M20:N20">
    <cfRule type="cellIs" priority="3" dxfId="4" operator="equal" stopIfTrue="1">
      <formula>LARGE(Hathern!$D1:$G1,1)</formula>
    </cfRule>
    <cfRule type="cellIs" priority="4" dxfId="4" operator="equal" stopIfTrue="1">
      <formula>LARGE(Hathern!$D1:$G1,2)</formula>
    </cfRule>
    <cfRule type="cellIs" priority="5" dxfId="4" operator="equal" stopIfTrue="1">
      <formula>LARGE(Hathern!$D1:$G1,3)</formula>
    </cfRule>
  </conditionalFormatting>
  <conditionalFormatting sqref="D4:G4 D28:G29 D31:G45">
    <cfRule type="cellIs" priority="6" dxfId="58" operator="equal" stopIfTrue="1">
      <formula>LARGE(Newport!$D$8:$G$45,1)</formula>
    </cfRule>
    <cfRule type="expression" priority="7" dxfId="0" stopIfTrue="1">
      <formula>OR(Newport!D4=LARGE(Newport!$D1:$G1,1),Newport!D4=LARGE(Newport!$D1:$G1,2),Newport!D4=LARGE(Newport!$D1:$G1,3))</formula>
    </cfRule>
  </conditionalFormatting>
  <conditionalFormatting sqref="D9:G27 D30:G30">
    <cfRule type="cellIs" priority="8" dxfId="58" operator="equal" stopIfTrue="1">
      <formula>LARGE(Leven!$D$8:$G$45,1)</formula>
    </cfRule>
    <cfRule type="expression" priority="9" dxfId="0" stopIfTrue="1">
      <formula>OR(Leven!D9=LARGE(Leven!$D1:$G1,1),Leven!D9=LARGE(Leven!$D1:$G1,2),Leven!D9=LARGE(Leven!$D1:$G1,3))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2" width="5.8515625" style="1" customWidth="1"/>
    <col min="3" max="3" width="24.00390625" style="1" customWidth="1"/>
    <col min="4" max="5" width="10.140625" style="1" customWidth="1"/>
    <col min="6" max="6" width="9.7109375" style="1" customWidth="1"/>
    <col min="7" max="7" width="9.421875" style="1" customWidth="1"/>
    <col min="8" max="8" width="7.421875" style="1" customWidth="1"/>
    <col min="9" max="11" width="9.00390625" style="1" customWidth="1"/>
    <col min="12" max="12" width="9.7109375" style="1" customWidth="1"/>
    <col min="13" max="13" width="8.28125" style="1" customWidth="1"/>
    <col min="14" max="14" width="8.8515625" style="1" customWidth="1"/>
    <col min="15" max="15" width="12.71093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spans="2:16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12.75">
      <c r="B2" s="87"/>
      <c r="C2" s="87"/>
      <c r="D2" s="87"/>
      <c r="E2" s="87"/>
      <c r="F2" s="88" t="s">
        <v>122</v>
      </c>
      <c r="G2" s="89"/>
      <c r="I2" s="87"/>
      <c r="J2" s="87"/>
      <c r="K2" s="87" t="s">
        <v>123</v>
      </c>
      <c r="L2" s="87"/>
      <c r="M2" s="87"/>
      <c r="N2" s="87"/>
      <c r="O2" s="87"/>
      <c r="P2" s="87"/>
    </row>
    <row r="3" spans="6:7" ht="12.75">
      <c r="F3" s="90" t="s">
        <v>124</v>
      </c>
      <c r="G3" s="91"/>
    </row>
    <row r="4" ht="12.75">
      <c r="A4" s="61" t="s">
        <v>8</v>
      </c>
    </row>
    <row r="5" spans="1:16" ht="12.75">
      <c r="A5" s="61" t="s">
        <v>21</v>
      </c>
      <c r="B5" s="92" t="s">
        <v>125</v>
      </c>
      <c r="C5" s="23"/>
      <c r="D5" s="23"/>
      <c r="E5" s="93" t="s">
        <v>126</v>
      </c>
      <c r="G5" s="1" t="s">
        <v>127</v>
      </c>
      <c r="H5" s="76"/>
      <c r="I5" s="120" t="s">
        <v>24</v>
      </c>
      <c r="J5" s="120"/>
      <c r="K5" s="120"/>
      <c r="L5" s="120"/>
      <c r="N5" s="1" t="s">
        <v>128</v>
      </c>
      <c r="O5" s="121" t="s">
        <v>129</v>
      </c>
      <c r="P5" s="121"/>
    </row>
    <row r="6" ht="12.75">
      <c r="A6" s="61" t="s">
        <v>34</v>
      </c>
    </row>
    <row r="7" spans="1:17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6"/>
      <c r="I7" s="95" t="s">
        <v>132</v>
      </c>
      <c r="J7" s="94" t="s">
        <v>133</v>
      </c>
      <c r="K7" s="94" t="s">
        <v>134</v>
      </c>
      <c r="L7" s="94" t="s">
        <v>135</v>
      </c>
      <c r="M7" s="94" t="s">
        <v>136</v>
      </c>
      <c r="N7" s="94" t="s">
        <v>137</v>
      </c>
      <c r="O7" s="94" t="s">
        <v>137</v>
      </c>
      <c r="P7" s="94" t="s">
        <v>136</v>
      </c>
      <c r="Q7" s="94" t="s">
        <v>19</v>
      </c>
    </row>
    <row r="8" spans="1:17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9"/>
      <c r="I8" s="100" t="s">
        <v>33</v>
      </c>
      <c r="J8" s="100" t="s">
        <v>33</v>
      </c>
      <c r="K8" s="100" t="s">
        <v>33</v>
      </c>
      <c r="L8" s="100" t="s">
        <v>33</v>
      </c>
      <c r="M8" s="97" t="s">
        <v>140</v>
      </c>
      <c r="N8" s="97" t="s">
        <v>141</v>
      </c>
      <c r="O8" s="97" t="s">
        <v>33</v>
      </c>
      <c r="P8" s="97" t="s">
        <v>33</v>
      </c>
      <c r="Q8" s="97" t="s">
        <v>33</v>
      </c>
    </row>
    <row r="9" spans="1:17" ht="12.75">
      <c r="A9" s="75">
        <v>1</v>
      </c>
      <c r="B9" s="101">
        <v>30</v>
      </c>
      <c r="C9" s="102" t="s">
        <v>36</v>
      </c>
      <c r="D9" s="103">
        <v>59</v>
      </c>
      <c r="E9" s="103">
        <v>92</v>
      </c>
      <c r="F9" s="103">
        <v>91</v>
      </c>
      <c r="G9" s="103">
        <v>98</v>
      </c>
      <c r="H9" s="104"/>
      <c r="I9" s="103">
        <v>6</v>
      </c>
      <c r="J9" s="103">
        <v>10</v>
      </c>
      <c r="K9" s="103">
        <v>10</v>
      </c>
      <c r="L9" s="103">
        <v>10</v>
      </c>
      <c r="M9" s="105">
        <f aca="true" t="shared" si="0" ref="M9:M53">+SUM(LARGE(D9:G9,1)+LARGE(D9:G9,2)+LARGE(D9:G9,3))</f>
        <v>281</v>
      </c>
      <c r="N9" s="106">
        <v>1</v>
      </c>
      <c r="O9" s="106">
        <f aca="true" t="shared" si="1" ref="O9:O22">70-N9</f>
        <v>69</v>
      </c>
      <c r="P9" s="105">
        <f aca="true" t="shared" si="2" ref="P9:P53">+SUM(LARGE(I9:L9,1)+LARGE(I9:L9,2)+LARGE(I9:L9,3))</f>
        <v>30</v>
      </c>
      <c r="Q9" s="107">
        <v>100</v>
      </c>
    </row>
    <row r="10" spans="1:17" ht="12.75">
      <c r="A10" s="75">
        <v>2</v>
      </c>
      <c r="B10" s="101">
        <v>471</v>
      </c>
      <c r="C10" s="102" t="s">
        <v>45</v>
      </c>
      <c r="D10" s="103">
        <v>87</v>
      </c>
      <c r="E10" s="103">
        <v>88</v>
      </c>
      <c r="F10" s="103">
        <v>89</v>
      </c>
      <c r="G10" s="103">
        <v>96</v>
      </c>
      <c r="H10" s="108"/>
      <c r="I10" s="84">
        <v>10</v>
      </c>
      <c r="J10" s="84">
        <v>10</v>
      </c>
      <c r="K10" s="84">
        <v>10</v>
      </c>
      <c r="L10" s="84">
        <v>10</v>
      </c>
      <c r="M10" s="105">
        <f t="shared" si="0"/>
        <v>273</v>
      </c>
      <c r="N10" s="106">
        <v>2</v>
      </c>
      <c r="O10" s="106">
        <f t="shared" si="1"/>
        <v>68</v>
      </c>
      <c r="P10" s="105">
        <f t="shared" si="2"/>
        <v>30</v>
      </c>
      <c r="Q10" s="107">
        <f aca="true" t="shared" si="3" ref="Q10:Q56">P10+O10</f>
        <v>98</v>
      </c>
    </row>
    <row r="11" spans="1:17" ht="12.75">
      <c r="A11" s="75">
        <v>3</v>
      </c>
      <c r="B11" s="109">
        <v>347</v>
      </c>
      <c r="C11" s="102" t="s">
        <v>83</v>
      </c>
      <c r="D11" s="103">
        <v>83</v>
      </c>
      <c r="E11" s="103">
        <v>90</v>
      </c>
      <c r="F11" s="103">
        <v>92</v>
      </c>
      <c r="G11" s="103">
        <v>87</v>
      </c>
      <c r="H11" s="108"/>
      <c r="I11" s="84">
        <v>10</v>
      </c>
      <c r="J11" s="84">
        <v>10</v>
      </c>
      <c r="K11" s="84">
        <v>10</v>
      </c>
      <c r="L11" s="84">
        <v>10</v>
      </c>
      <c r="M11" s="105">
        <f t="shared" si="0"/>
        <v>269</v>
      </c>
      <c r="N11" s="106">
        <v>4</v>
      </c>
      <c r="O11" s="106">
        <f t="shared" si="1"/>
        <v>66</v>
      </c>
      <c r="P11" s="105">
        <f t="shared" si="2"/>
        <v>30</v>
      </c>
      <c r="Q11" s="107">
        <f t="shared" si="3"/>
        <v>96</v>
      </c>
    </row>
    <row r="12" spans="1:17" ht="12.75">
      <c r="A12" s="75">
        <v>4</v>
      </c>
      <c r="B12" s="101">
        <v>191</v>
      </c>
      <c r="C12" s="102" t="s">
        <v>65</v>
      </c>
      <c r="D12" s="103">
        <v>83</v>
      </c>
      <c r="E12" s="103">
        <v>91</v>
      </c>
      <c r="F12" s="103">
        <v>89</v>
      </c>
      <c r="G12" s="103">
        <v>84</v>
      </c>
      <c r="H12" s="108"/>
      <c r="I12" s="84">
        <v>8</v>
      </c>
      <c r="J12" s="84">
        <v>10</v>
      </c>
      <c r="K12" s="84">
        <v>10</v>
      </c>
      <c r="L12" s="84">
        <v>9</v>
      </c>
      <c r="M12" s="105">
        <f t="shared" si="0"/>
        <v>264</v>
      </c>
      <c r="N12" s="106">
        <v>3</v>
      </c>
      <c r="O12" s="106">
        <f t="shared" si="1"/>
        <v>67</v>
      </c>
      <c r="P12" s="105">
        <f t="shared" si="2"/>
        <v>29</v>
      </c>
      <c r="Q12" s="107">
        <f t="shared" si="3"/>
        <v>96</v>
      </c>
    </row>
    <row r="13" spans="1:17" ht="12.75">
      <c r="A13" s="75">
        <v>5</v>
      </c>
      <c r="B13" s="101">
        <v>70</v>
      </c>
      <c r="C13" s="102" t="s">
        <v>37</v>
      </c>
      <c r="D13" s="103">
        <v>84</v>
      </c>
      <c r="E13" s="103">
        <v>88</v>
      </c>
      <c r="F13" s="103">
        <v>87</v>
      </c>
      <c r="G13" s="103">
        <v>78</v>
      </c>
      <c r="H13" s="108"/>
      <c r="I13" s="84">
        <v>10</v>
      </c>
      <c r="J13" s="84">
        <v>9</v>
      </c>
      <c r="K13" s="84">
        <v>9</v>
      </c>
      <c r="L13" s="84">
        <v>8</v>
      </c>
      <c r="M13" s="105">
        <f t="shared" si="0"/>
        <v>259</v>
      </c>
      <c r="N13" s="106">
        <v>5</v>
      </c>
      <c r="O13" s="106">
        <f t="shared" si="1"/>
        <v>65</v>
      </c>
      <c r="P13" s="105">
        <f t="shared" si="2"/>
        <v>28</v>
      </c>
      <c r="Q13" s="107">
        <f t="shared" si="3"/>
        <v>93</v>
      </c>
    </row>
    <row r="14" spans="1:17" ht="12.75">
      <c r="A14" s="75">
        <v>6</v>
      </c>
      <c r="B14" s="109">
        <v>144</v>
      </c>
      <c r="C14" s="102" t="s">
        <v>57</v>
      </c>
      <c r="D14" s="103">
        <v>83</v>
      </c>
      <c r="E14" s="103">
        <v>88</v>
      </c>
      <c r="F14" s="103">
        <v>81</v>
      </c>
      <c r="G14" s="103">
        <v>88</v>
      </c>
      <c r="H14" s="108"/>
      <c r="I14" s="84">
        <v>9</v>
      </c>
      <c r="J14" s="84">
        <v>10</v>
      </c>
      <c r="K14" s="84">
        <v>8</v>
      </c>
      <c r="L14" s="84">
        <v>10</v>
      </c>
      <c r="M14" s="105">
        <f t="shared" si="0"/>
        <v>259</v>
      </c>
      <c r="N14" s="106">
        <v>7</v>
      </c>
      <c r="O14" s="106">
        <f t="shared" si="1"/>
        <v>63</v>
      </c>
      <c r="P14" s="105">
        <f t="shared" si="2"/>
        <v>29</v>
      </c>
      <c r="Q14" s="107">
        <f t="shared" si="3"/>
        <v>92</v>
      </c>
    </row>
    <row r="15" spans="1:17" ht="12.75">
      <c r="A15" s="75">
        <v>7</v>
      </c>
      <c r="B15" s="101">
        <v>413</v>
      </c>
      <c r="C15" s="102" t="s">
        <v>63</v>
      </c>
      <c r="D15" s="103">
        <v>82</v>
      </c>
      <c r="E15" s="103">
        <v>84</v>
      </c>
      <c r="F15" s="103">
        <v>66</v>
      </c>
      <c r="G15" s="103">
        <v>89</v>
      </c>
      <c r="H15" s="108"/>
      <c r="I15" s="84">
        <v>9</v>
      </c>
      <c r="J15" s="84">
        <v>9</v>
      </c>
      <c r="K15" s="84">
        <v>5</v>
      </c>
      <c r="L15" s="84">
        <v>10</v>
      </c>
      <c r="M15" s="105">
        <f t="shared" si="0"/>
        <v>255</v>
      </c>
      <c r="N15" s="106">
        <v>6</v>
      </c>
      <c r="O15" s="106">
        <f t="shared" si="1"/>
        <v>64</v>
      </c>
      <c r="P15" s="105">
        <f t="shared" si="2"/>
        <v>28</v>
      </c>
      <c r="Q15" s="107">
        <f t="shared" si="3"/>
        <v>92</v>
      </c>
    </row>
    <row r="16" spans="1:17" ht="12.75">
      <c r="A16" s="75">
        <v>8</v>
      </c>
      <c r="B16" s="101">
        <v>546</v>
      </c>
      <c r="C16" s="102" t="s">
        <v>38</v>
      </c>
      <c r="D16" s="103">
        <v>77</v>
      </c>
      <c r="E16" s="103">
        <v>79</v>
      </c>
      <c r="F16" s="103">
        <v>85</v>
      </c>
      <c r="G16" s="103">
        <v>86</v>
      </c>
      <c r="H16" s="108"/>
      <c r="I16" s="84">
        <v>8</v>
      </c>
      <c r="J16" s="84">
        <v>7</v>
      </c>
      <c r="K16" s="84">
        <v>9</v>
      </c>
      <c r="L16" s="84">
        <v>10</v>
      </c>
      <c r="M16" s="105">
        <f t="shared" si="0"/>
        <v>250</v>
      </c>
      <c r="N16" s="106">
        <v>10</v>
      </c>
      <c r="O16" s="106">
        <f t="shared" si="1"/>
        <v>60</v>
      </c>
      <c r="P16" s="105">
        <f t="shared" si="2"/>
        <v>27</v>
      </c>
      <c r="Q16" s="107">
        <f t="shared" si="3"/>
        <v>87</v>
      </c>
    </row>
    <row r="17" spans="1:17" ht="12.75">
      <c r="A17" s="75">
        <v>9</v>
      </c>
      <c r="B17" s="110">
        <v>56</v>
      </c>
      <c r="C17" s="102" t="s">
        <v>72</v>
      </c>
      <c r="D17" s="103">
        <v>81</v>
      </c>
      <c r="E17" s="103">
        <v>81</v>
      </c>
      <c r="F17" s="103">
        <v>84</v>
      </c>
      <c r="G17" s="103">
        <v>84</v>
      </c>
      <c r="H17" s="108"/>
      <c r="I17" s="84">
        <v>10</v>
      </c>
      <c r="J17" s="84">
        <v>9</v>
      </c>
      <c r="K17" s="84">
        <v>8</v>
      </c>
      <c r="L17" s="84">
        <v>10</v>
      </c>
      <c r="M17" s="105">
        <f t="shared" si="0"/>
        <v>249</v>
      </c>
      <c r="N17" s="106">
        <v>11</v>
      </c>
      <c r="O17" s="106">
        <f t="shared" si="1"/>
        <v>59</v>
      </c>
      <c r="P17" s="105">
        <f t="shared" si="2"/>
        <v>29</v>
      </c>
      <c r="Q17" s="107">
        <f t="shared" si="3"/>
        <v>88</v>
      </c>
    </row>
    <row r="18" spans="1:17" ht="12.75">
      <c r="A18" s="75">
        <v>10</v>
      </c>
      <c r="B18" s="101">
        <v>34</v>
      </c>
      <c r="C18" s="102" t="s">
        <v>47</v>
      </c>
      <c r="D18" s="103">
        <v>69</v>
      </c>
      <c r="E18" s="103">
        <v>83</v>
      </c>
      <c r="F18" s="103">
        <v>82</v>
      </c>
      <c r="G18" s="103">
        <v>82</v>
      </c>
      <c r="H18" s="108"/>
      <c r="I18" s="84">
        <v>8</v>
      </c>
      <c r="J18" s="84">
        <v>9</v>
      </c>
      <c r="K18" s="84">
        <v>8</v>
      </c>
      <c r="L18" s="84">
        <v>8</v>
      </c>
      <c r="M18" s="105">
        <f t="shared" si="0"/>
        <v>247</v>
      </c>
      <c r="N18" s="106">
        <v>8</v>
      </c>
      <c r="O18" s="106">
        <f t="shared" si="1"/>
        <v>62</v>
      </c>
      <c r="P18" s="105">
        <f t="shared" si="2"/>
        <v>25</v>
      </c>
      <c r="Q18" s="107">
        <f t="shared" si="3"/>
        <v>87</v>
      </c>
    </row>
    <row r="19" spans="1:17" ht="12.75">
      <c r="A19" s="75">
        <v>11</v>
      </c>
      <c r="B19" s="101">
        <v>1</v>
      </c>
      <c r="C19" s="102" t="s">
        <v>66</v>
      </c>
      <c r="D19" s="103">
        <v>70</v>
      </c>
      <c r="E19" s="103">
        <v>80</v>
      </c>
      <c r="F19" s="103">
        <v>76</v>
      </c>
      <c r="G19" s="103">
        <v>90</v>
      </c>
      <c r="H19" s="108"/>
      <c r="I19" s="84">
        <v>7</v>
      </c>
      <c r="J19" s="84">
        <v>8</v>
      </c>
      <c r="K19" s="84">
        <v>7</v>
      </c>
      <c r="L19" s="84">
        <v>9</v>
      </c>
      <c r="M19" s="105">
        <f t="shared" si="0"/>
        <v>246</v>
      </c>
      <c r="N19" s="106">
        <v>9</v>
      </c>
      <c r="O19" s="106">
        <f t="shared" si="1"/>
        <v>61</v>
      </c>
      <c r="P19" s="105">
        <f t="shared" si="2"/>
        <v>24</v>
      </c>
      <c r="Q19" s="107">
        <f t="shared" si="3"/>
        <v>85</v>
      </c>
    </row>
    <row r="20" spans="1:17" ht="12.75">
      <c r="A20" s="75">
        <v>12</v>
      </c>
      <c r="B20" s="101">
        <v>76</v>
      </c>
      <c r="C20" s="102" t="s">
        <v>49</v>
      </c>
      <c r="D20" s="103">
        <v>84</v>
      </c>
      <c r="E20" s="103">
        <v>77</v>
      </c>
      <c r="F20" s="103">
        <v>83</v>
      </c>
      <c r="G20" s="103">
        <v>79</v>
      </c>
      <c r="H20" s="108"/>
      <c r="I20" s="84">
        <v>10</v>
      </c>
      <c r="J20" s="84">
        <v>7</v>
      </c>
      <c r="K20" s="84">
        <v>10</v>
      </c>
      <c r="L20" s="84">
        <v>9</v>
      </c>
      <c r="M20" s="105">
        <f t="shared" si="0"/>
        <v>246</v>
      </c>
      <c r="N20" s="106">
        <v>15</v>
      </c>
      <c r="O20" s="106">
        <f t="shared" si="1"/>
        <v>55</v>
      </c>
      <c r="P20" s="105">
        <f t="shared" si="2"/>
        <v>29</v>
      </c>
      <c r="Q20" s="107">
        <f t="shared" si="3"/>
        <v>84</v>
      </c>
    </row>
    <row r="21" spans="1:17" ht="12.75">
      <c r="A21" s="75">
        <v>13</v>
      </c>
      <c r="B21" s="101">
        <v>288</v>
      </c>
      <c r="C21" s="102" t="s">
        <v>58</v>
      </c>
      <c r="D21" s="103">
        <v>79</v>
      </c>
      <c r="E21" s="103">
        <v>79</v>
      </c>
      <c r="F21" s="103">
        <v>85</v>
      </c>
      <c r="G21" s="103">
        <v>82</v>
      </c>
      <c r="H21" s="108"/>
      <c r="I21" s="84">
        <v>9</v>
      </c>
      <c r="J21" s="84">
        <v>8</v>
      </c>
      <c r="K21" s="84">
        <v>9</v>
      </c>
      <c r="L21" s="84">
        <v>8</v>
      </c>
      <c r="M21" s="105">
        <f t="shared" si="0"/>
        <v>246</v>
      </c>
      <c r="N21" s="106">
        <v>13</v>
      </c>
      <c r="O21" s="106">
        <f t="shared" si="1"/>
        <v>57</v>
      </c>
      <c r="P21" s="105">
        <f t="shared" si="2"/>
        <v>26</v>
      </c>
      <c r="Q21" s="107">
        <f t="shared" si="3"/>
        <v>83</v>
      </c>
    </row>
    <row r="22" spans="1:17" ht="12.75">
      <c r="A22" s="75">
        <v>14</v>
      </c>
      <c r="B22" s="101">
        <v>83</v>
      </c>
      <c r="C22" s="102" t="s">
        <v>51</v>
      </c>
      <c r="D22" s="103">
        <v>80</v>
      </c>
      <c r="E22" s="103">
        <v>81</v>
      </c>
      <c r="F22" s="103">
        <v>81</v>
      </c>
      <c r="G22" s="103">
        <v>80</v>
      </c>
      <c r="H22" s="108"/>
      <c r="I22" s="84">
        <v>8</v>
      </c>
      <c r="J22" s="84">
        <v>9</v>
      </c>
      <c r="K22" s="84">
        <v>8</v>
      </c>
      <c r="L22" s="84">
        <v>6</v>
      </c>
      <c r="M22" s="105">
        <f t="shared" si="0"/>
        <v>242</v>
      </c>
      <c r="N22" s="106">
        <v>12</v>
      </c>
      <c r="O22" s="106">
        <f t="shared" si="1"/>
        <v>58</v>
      </c>
      <c r="P22" s="105">
        <f t="shared" si="2"/>
        <v>25</v>
      </c>
      <c r="Q22" s="107">
        <f t="shared" si="3"/>
        <v>83</v>
      </c>
    </row>
    <row r="23" spans="1:17" ht="12.75">
      <c r="A23" s="75">
        <v>15</v>
      </c>
      <c r="B23" s="101">
        <v>156</v>
      </c>
      <c r="C23" s="102" t="s">
        <v>67</v>
      </c>
      <c r="D23" s="103">
        <v>79</v>
      </c>
      <c r="E23" s="103">
        <v>78</v>
      </c>
      <c r="F23" s="103">
        <v>85</v>
      </c>
      <c r="G23" s="103">
        <v>75</v>
      </c>
      <c r="H23" s="108"/>
      <c r="I23" s="84">
        <v>0</v>
      </c>
      <c r="J23" s="84">
        <v>0</v>
      </c>
      <c r="K23" s="84">
        <v>0</v>
      </c>
      <c r="L23" s="84">
        <v>0</v>
      </c>
      <c r="M23" s="105">
        <f t="shared" si="0"/>
        <v>242</v>
      </c>
      <c r="N23" s="111" t="s">
        <v>142</v>
      </c>
      <c r="O23" s="106">
        <v>0</v>
      </c>
      <c r="P23" s="105">
        <f t="shared" si="2"/>
        <v>0</v>
      </c>
      <c r="Q23" s="107">
        <f t="shared" si="3"/>
        <v>0</v>
      </c>
    </row>
    <row r="24" spans="1:17" ht="12.75">
      <c r="A24" s="75">
        <v>16</v>
      </c>
      <c r="B24" s="101">
        <v>595</v>
      </c>
      <c r="C24" s="102" t="s">
        <v>69</v>
      </c>
      <c r="D24" s="103">
        <v>80</v>
      </c>
      <c r="E24" s="103">
        <v>79</v>
      </c>
      <c r="F24" s="103">
        <v>75</v>
      </c>
      <c r="G24" s="103">
        <v>82</v>
      </c>
      <c r="H24" s="108"/>
      <c r="I24" s="84">
        <v>10</v>
      </c>
      <c r="J24" s="84">
        <v>8</v>
      </c>
      <c r="K24" s="84">
        <v>8</v>
      </c>
      <c r="L24" s="84">
        <v>9</v>
      </c>
      <c r="M24" s="105">
        <f t="shared" si="0"/>
        <v>241</v>
      </c>
      <c r="N24" s="106">
        <v>14</v>
      </c>
      <c r="O24" s="106">
        <f aca="true" t="shared" si="4" ref="O24:O56">70-N24</f>
        <v>56</v>
      </c>
      <c r="P24" s="105">
        <f t="shared" si="2"/>
        <v>27</v>
      </c>
      <c r="Q24" s="107">
        <f t="shared" si="3"/>
        <v>83</v>
      </c>
    </row>
    <row r="25" spans="1:17" ht="12.75">
      <c r="A25" s="75">
        <v>17</v>
      </c>
      <c r="B25" s="101">
        <v>89</v>
      </c>
      <c r="C25" s="102" t="s">
        <v>92</v>
      </c>
      <c r="D25" s="103">
        <v>77</v>
      </c>
      <c r="E25" s="103">
        <v>85</v>
      </c>
      <c r="F25" s="103">
        <v>77</v>
      </c>
      <c r="G25" s="103">
        <v>67</v>
      </c>
      <c r="H25" s="108"/>
      <c r="I25" s="84">
        <v>8</v>
      </c>
      <c r="J25" s="84">
        <v>10</v>
      </c>
      <c r="K25" s="84">
        <v>8</v>
      </c>
      <c r="L25" s="84">
        <v>5</v>
      </c>
      <c r="M25" s="105">
        <f t="shared" si="0"/>
        <v>239</v>
      </c>
      <c r="N25" s="106">
        <v>16</v>
      </c>
      <c r="O25" s="106">
        <f t="shared" si="4"/>
        <v>54</v>
      </c>
      <c r="P25" s="105">
        <f t="shared" si="2"/>
        <v>26</v>
      </c>
      <c r="Q25" s="107">
        <f t="shared" si="3"/>
        <v>80</v>
      </c>
    </row>
    <row r="26" spans="1:17" ht="12.75">
      <c r="A26" s="75">
        <v>18</v>
      </c>
      <c r="B26" s="101">
        <v>40</v>
      </c>
      <c r="C26" s="102" t="s">
        <v>39</v>
      </c>
      <c r="D26" s="103">
        <v>73</v>
      </c>
      <c r="E26" s="103">
        <v>78</v>
      </c>
      <c r="F26" s="103">
        <v>82</v>
      </c>
      <c r="G26" s="103">
        <v>77</v>
      </c>
      <c r="H26" s="108"/>
      <c r="I26" s="84">
        <v>8</v>
      </c>
      <c r="J26" s="84">
        <v>9</v>
      </c>
      <c r="K26" s="84">
        <v>10</v>
      </c>
      <c r="L26" s="84">
        <v>6</v>
      </c>
      <c r="M26" s="105">
        <f t="shared" si="0"/>
        <v>237</v>
      </c>
      <c r="N26" s="106">
        <v>17</v>
      </c>
      <c r="O26" s="106">
        <f t="shared" si="4"/>
        <v>53</v>
      </c>
      <c r="P26" s="105">
        <f t="shared" si="2"/>
        <v>27</v>
      </c>
      <c r="Q26" s="107">
        <f t="shared" si="3"/>
        <v>80</v>
      </c>
    </row>
    <row r="27" spans="1:17" ht="12.75">
      <c r="A27" s="75">
        <v>19</v>
      </c>
      <c r="B27" s="109">
        <v>515</v>
      </c>
      <c r="C27" s="102" t="s">
        <v>75</v>
      </c>
      <c r="D27" s="103">
        <v>81</v>
      </c>
      <c r="E27" s="103">
        <v>71</v>
      </c>
      <c r="F27" s="103">
        <v>67</v>
      </c>
      <c r="G27" s="103">
        <v>81</v>
      </c>
      <c r="H27" s="108"/>
      <c r="I27" s="84">
        <v>9</v>
      </c>
      <c r="J27" s="84">
        <v>7</v>
      </c>
      <c r="K27" s="84">
        <v>6</v>
      </c>
      <c r="L27" s="84">
        <v>7</v>
      </c>
      <c r="M27" s="105">
        <f t="shared" si="0"/>
        <v>233</v>
      </c>
      <c r="N27" s="106">
        <v>18</v>
      </c>
      <c r="O27" s="106">
        <f t="shared" si="4"/>
        <v>52</v>
      </c>
      <c r="P27" s="105">
        <f t="shared" si="2"/>
        <v>23</v>
      </c>
      <c r="Q27" s="107">
        <f t="shared" si="3"/>
        <v>75</v>
      </c>
    </row>
    <row r="28" spans="1:17" ht="12.75">
      <c r="A28" s="75">
        <v>20</v>
      </c>
      <c r="B28" s="101">
        <v>173</v>
      </c>
      <c r="C28" s="102" t="s">
        <v>73</v>
      </c>
      <c r="D28" s="103">
        <v>65</v>
      </c>
      <c r="E28" s="103">
        <v>74</v>
      </c>
      <c r="F28" s="103">
        <v>76</v>
      </c>
      <c r="G28" s="103">
        <v>83</v>
      </c>
      <c r="H28" s="108"/>
      <c r="I28" s="84">
        <v>5</v>
      </c>
      <c r="J28" s="84">
        <v>9</v>
      </c>
      <c r="K28" s="84">
        <v>7</v>
      </c>
      <c r="L28" s="84">
        <v>8</v>
      </c>
      <c r="M28" s="105">
        <f t="shared" si="0"/>
        <v>233</v>
      </c>
      <c r="N28" s="106">
        <v>19</v>
      </c>
      <c r="O28" s="106">
        <f t="shared" si="4"/>
        <v>51</v>
      </c>
      <c r="P28" s="105">
        <f t="shared" si="2"/>
        <v>24</v>
      </c>
      <c r="Q28" s="107">
        <f t="shared" si="3"/>
        <v>75</v>
      </c>
    </row>
    <row r="29" spans="1:17" ht="12.75">
      <c r="A29" s="75">
        <v>21</v>
      </c>
      <c r="B29" s="101">
        <v>22</v>
      </c>
      <c r="C29" s="102" t="s">
        <v>96</v>
      </c>
      <c r="D29" s="103">
        <v>53</v>
      </c>
      <c r="E29" s="103">
        <v>82</v>
      </c>
      <c r="F29" s="103">
        <v>74</v>
      </c>
      <c r="G29" s="103">
        <v>77</v>
      </c>
      <c r="H29" s="108"/>
      <c r="I29" s="84">
        <v>6</v>
      </c>
      <c r="J29" s="84">
        <v>8</v>
      </c>
      <c r="K29" s="84">
        <v>10</v>
      </c>
      <c r="L29" s="84">
        <v>7</v>
      </c>
      <c r="M29" s="105">
        <f t="shared" si="0"/>
        <v>233</v>
      </c>
      <c r="N29" s="106">
        <v>20</v>
      </c>
      <c r="O29" s="106">
        <f t="shared" si="4"/>
        <v>50</v>
      </c>
      <c r="P29" s="105">
        <f t="shared" si="2"/>
        <v>25</v>
      </c>
      <c r="Q29" s="107">
        <f t="shared" si="3"/>
        <v>75</v>
      </c>
    </row>
    <row r="30" spans="1:17" ht="12.75">
      <c r="A30" s="75">
        <v>22</v>
      </c>
      <c r="B30" s="109">
        <v>193</v>
      </c>
      <c r="C30" s="102" t="s">
        <v>74</v>
      </c>
      <c r="D30" s="103">
        <v>79</v>
      </c>
      <c r="E30" s="103">
        <v>68</v>
      </c>
      <c r="F30" s="103">
        <v>81</v>
      </c>
      <c r="G30" s="103">
        <v>72</v>
      </c>
      <c r="H30" s="108"/>
      <c r="I30" s="84">
        <v>9</v>
      </c>
      <c r="J30" s="84">
        <v>7</v>
      </c>
      <c r="K30" s="84">
        <v>9</v>
      </c>
      <c r="L30" s="84">
        <v>5</v>
      </c>
      <c r="M30" s="105">
        <f t="shared" si="0"/>
        <v>232</v>
      </c>
      <c r="N30" s="106">
        <v>21</v>
      </c>
      <c r="O30" s="106">
        <f t="shared" si="4"/>
        <v>49</v>
      </c>
      <c r="P30" s="105">
        <f t="shared" si="2"/>
        <v>25</v>
      </c>
      <c r="Q30" s="107">
        <f t="shared" si="3"/>
        <v>74</v>
      </c>
    </row>
    <row r="31" spans="1:17" ht="12.75">
      <c r="A31" s="75">
        <v>23</v>
      </c>
      <c r="B31" s="101">
        <v>259</v>
      </c>
      <c r="C31" s="102" t="s">
        <v>43</v>
      </c>
      <c r="D31" s="103">
        <v>68</v>
      </c>
      <c r="E31" s="103">
        <v>81</v>
      </c>
      <c r="F31" s="103">
        <v>81</v>
      </c>
      <c r="G31" s="103">
        <v>68</v>
      </c>
      <c r="H31" s="108"/>
      <c r="I31" s="84">
        <v>4</v>
      </c>
      <c r="J31" s="84">
        <v>10</v>
      </c>
      <c r="K31" s="84">
        <v>9</v>
      </c>
      <c r="L31" s="84">
        <v>7</v>
      </c>
      <c r="M31" s="105">
        <f t="shared" si="0"/>
        <v>230</v>
      </c>
      <c r="N31" s="106">
        <v>22</v>
      </c>
      <c r="O31" s="106">
        <f t="shared" si="4"/>
        <v>48</v>
      </c>
      <c r="P31" s="105">
        <f t="shared" si="2"/>
        <v>26</v>
      </c>
      <c r="Q31" s="107">
        <f t="shared" si="3"/>
        <v>74</v>
      </c>
    </row>
    <row r="32" spans="1:17" ht="12.75">
      <c r="A32" s="75">
        <v>24</v>
      </c>
      <c r="B32" s="101">
        <v>219</v>
      </c>
      <c r="C32" s="102" t="s">
        <v>40</v>
      </c>
      <c r="D32" s="103">
        <v>74</v>
      </c>
      <c r="E32" s="103">
        <v>34</v>
      </c>
      <c r="F32" s="103">
        <v>69</v>
      </c>
      <c r="G32" s="103">
        <v>86</v>
      </c>
      <c r="H32" s="108"/>
      <c r="I32" s="84">
        <v>10</v>
      </c>
      <c r="J32" s="84">
        <v>4</v>
      </c>
      <c r="K32" s="84">
        <v>4</v>
      </c>
      <c r="L32" s="84">
        <v>9</v>
      </c>
      <c r="M32" s="105">
        <f t="shared" si="0"/>
        <v>229</v>
      </c>
      <c r="N32" s="106">
        <v>23</v>
      </c>
      <c r="O32" s="106">
        <f t="shared" si="4"/>
        <v>47</v>
      </c>
      <c r="P32" s="105">
        <f t="shared" si="2"/>
        <v>23</v>
      </c>
      <c r="Q32" s="107">
        <f t="shared" si="3"/>
        <v>70</v>
      </c>
    </row>
    <row r="33" spans="1:17" ht="12.75">
      <c r="A33" s="75">
        <v>25</v>
      </c>
      <c r="B33" s="101">
        <v>620</v>
      </c>
      <c r="C33" s="102" t="s">
        <v>42</v>
      </c>
      <c r="D33" s="103">
        <v>74</v>
      </c>
      <c r="E33" s="103">
        <v>76</v>
      </c>
      <c r="F33" s="103">
        <v>69</v>
      </c>
      <c r="G33" s="103">
        <v>78</v>
      </c>
      <c r="H33" s="108"/>
      <c r="I33" s="84">
        <v>7</v>
      </c>
      <c r="J33" s="84">
        <v>7</v>
      </c>
      <c r="K33" s="84">
        <v>7</v>
      </c>
      <c r="L33" s="84">
        <v>8</v>
      </c>
      <c r="M33" s="105">
        <f t="shared" si="0"/>
        <v>228</v>
      </c>
      <c r="N33" s="106">
        <v>24</v>
      </c>
      <c r="O33" s="106">
        <f t="shared" si="4"/>
        <v>46</v>
      </c>
      <c r="P33" s="105">
        <f t="shared" si="2"/>
        <v>22</v>
      </c>
      <c r="Q33" s="107">
        <f t="shared" si="3"/>
        <v>68</v>
      </c>
    </row>
    <row r="34" spans="1:17" ht="12.75">
      <c r="A34" s="75">
        <v>26</v>
      </c>
      <c r="B34" s="101">
        <v>33</v>
      </c>
      <c r="C34" s="102" t="s">
        <v>46</v>
      </c>
      <c r="D34" s="103">
        <v>75</v>
      </c>
      <c r="E34" s="103">
        <v>73</v>
      </c>
      <c r="F34" s="103">
        <v>36</v>
      </c>
      <c r="G34" s="103">
        <v>80</v>
      </c>
      <c r="H34" s="108"/>
      <c r="I34" s="84">
        <v>8</v>
      </c>
      <c r="J34" s="84">
        <v>6</v>
      </c>
      <c r="K34" s="84">
        <v>6</v>
      </c>
      <c r="L34" s="84">
        <v>9</v>
      </c>
      <c r="M34" s="105">
        <f t="shared" si="0"/>
        <v>228</v>
      </c>
      <c r="N34" s="106">
        <v>25</v>
      </c>
      <c r="O34" s="106">
        <f t="shared" si="4"/>
        <v>45</v>
      </c>
      <c r="P34" s="105">
        <f t="shared" si="2"/>
        <v>23</v>
      </c>
      <c r="Q34" s="107">
        <f t="shared" si="3"/>
        <v>68</v>
      </c>
    </row>
    <row r="35" spans="1:17" ht="12.75">
      <c r="A35" s="75">
        <v>27</v>
      </c>
      <c r="B35" s="101">
        <v>109</v>
      </c>
      <c r="C35" s="102" t="s">
        <v>50</v>
      </c>
      <c r="D35" s="103">
        <v>72</v>
      </c>
      <c r="E35" s="103">
        <v>72</v>
      </c>
      <c r="F35" s="103">
        <v>71</v>
      </c>
      <c r="G35" s="103">
        <v>81</v>
      </c>
      <c r="H35" s="108"/>
      <c r="I35" s="84">
        <v>7</v>
      </c>
      <c r="J35" s="84">
        <v>6</v>
      </c>
      <c r="K35" s="84">
        <v>9</v>
      </c>
      <c r="L35" s="84">
        <v>7</v>
      </c>
      <c r="M35" s="105">
        <f t="shared" si="0"/>
        <v>225</v>
      </c>
      <c r="N35" s="106">
        <v>26</v>
      </c>
      <c r="O35" s="106">
        <f t="shared" si="4"/>
        <v>44</v>
      </c>
      <c r="P35" s="105">
        <f t="shared" si="2"/>
        <v>23</v>
      </c>
      <c r="Q35" s="107">
        <f t="shared" si="3"/>
        <v>67</v>
      </c>
    </row>
    <row r="36" spans="1:17" ht="12.75">
      <c r="A36" s="75">
        <v>28</v>
      </c>
      <c r="B36" s="109">
        <v>260</v>
      </c>
      <c r="C36" s="102" t="s">
        <v>77</v>
      </c>
      <c r="D36" s="103">
        <v>70</v>
      </c>
      <c r="E36" s="103">
        <v>76</v>
      </c>
      <c r="F36" s="103">
        <v>75</v>
      </c>
      <c r="G36" s="103">
        <v>74</v>
      </c>
      <c r="H36" s="108"/>
      <c r="I36" s="84">
        <v>6</v>
      </c>
      <c r="J36" s="84">
        <v>8</v>
      </c>
      <c r="K36" s="84">
        <v>6</v>
      </c>
      <c r="L36" s="84">
        <v>6</v>
      </c>
      <c r="M36" s="105">
        <f t="shared" si="0"/>
        <v>225</v>
      </c>
      <c r="N36" s="106">
        <v>27</v>
      </c>
      <c r="O36" s="106">
        <f t="shared" si="4"/>
        <v>43</v>
      </c>
      <c r="P36" s="105">
        <f t="shared" si="2"/>
        <v>20</v>
      </c>
      <c r="Q36" s="107">
        <f t="shared" si="3"/>
        <v>63</v>
      </c>
    </row>
    <row r="37" spans="1:17" ht="12.75">
      <c r="A37" s="75">
        <v>29</v>
      </c>
      <c r="B37" s="109">
        <v>432</v>
      </c>
      <c r="C37" s="102" t="s">
        <v>60</v>
      </c>
      <c r="D37" s="103">
        <v>72</v>
      </c>
      <c r="E37" s="103">
        <v>75</v>
      </c>
      <c r="F37" s="103">
        <v>71</v>
      </c>
      <c r="G37" s="103">
        <v>75</v>
      </c>
      <c r="H37" s="108"/>
      <c r="I37" s="84">
        <v>6</v>
      </c>
      <c r="J37" s="84">
        <v>6</v>
      </c>
      <c r="K37" s="84">
        <v>7</v>
      </c>
      <c r="L37" s="84">
        <v>5</v>
      </c>
      <c r="M37" s="105">
        <f t="shared" si="0"/>
        <v>222</v>
      </c>
      <c r="N37" s="106">
        <v>28</v>
      </c>
      <c r="O37" s="106">
        <f t="shared" si="4"/>
        <v>42</v>
      </c>
      <c r="P37" s="105">
        <f t="shared" si="2"/>
        <v>19</v>
      </c>
      <c r="Q37" s="107">
        <f t="shared" si="3"/>
        <v>61</v>
      </c>
    </row>
    <row r="38" spans="1:17" ht="12.75">
      <c r="A38" s="75">
        <v>30</v>
      </c>
      <c r="B38" s="109">
        <v>804</v>
      </c>
      <c r="C38" s="102" t="s">
        <v>56</v>
      </c>
      <c r="D38" s="103">
        <v>74</v>
      </c>
      <c r="E38" s="103">
        <v>72</v>
      </c>
      <c r="F38" s="103">
        <v>73</v>
      </c>
      <c r="G38" s="103">
        <v>37</v>
      </c>
      <c r="H38" s="108"/>
      <c r="I38" s="84">
        <v>7</v>
      </c>
      <c r="J38" s="84">
        <v>8</v>
      </c>
      <c r="K38" s="84">
        <v>5</v>
      </c>
      <c r="L38" s="84">
        <v>5</v>
      </c>
      <c r="M38" s="105">
        <f t="shared" si="0"/>
        <v>219</v>
      </c>
      <c r="N38" s="106">
        <v>29</v>
      </c>
      <c r="O38" s="106">
        <f t="shared" si="4"/>
        <v>41</v>
      </c>
      <c r="P38" s="105">
        <f t="shared" si="2"/>
        <v>20</v>
      </c>
      <c r="Q38" s="107">
        <f t="shared" si="3"/>
        <v>61</v>
      </c>
    </row>
    <row r="39" spans="1:17" ht="12.75">
      <c r="A39" s="75">
        <v>31</v>
      </c>
      <c r="B39" s="109">
        <v>73</v>
      </c>
      <c r="C39" s="102" t="s">
        <v>109</v>
      </c>
      <c r="D39" s="103">
        <v>70</v>
      </c>
      <c r="E39" s="103">
        <v>74</v>
      </c>
      <c r="F39" s="103">
        <v>74</v>
      </c>
      <c r="G39" s="103">
        <v>20</v>
      </c>
      <c r="H39" s="108"/>
      <c r="I39" s="84">
        <v>5</v>
      </c>
      <c r="J39" s="84">
        <v>8</v>
      </c>
      <c r="K39" s="84">
        <v>6</v>
      </c>
      <c r="L39" s="84">
        <v>4</v>
      </c>
      <c r="M39" s="105">
        <f t="shared" si="0"/>
        <v>218</v>
      </c>
      <c r="N39" s="106">
        <v>30</v>
      </c>
      <c r="O39" s="106">
        <f t="shared" si="4"/>
        <v>40</v>
      </c>
      <c r="P39" s="105">
        <f t="shared" si="2"/>
        <v>19</v>
      </c>
      <c r="Q39" s="107">
        <f t="shared" si="3"/>
        <v>59</v>
      </c>
    </row>
    <row r="40" spans="1:17" ht="12.75">
      <c r="A40" s="75">
        <v>32</v>
      </c>
      <c r="B40" s="101">
        <v>169</v>
      </c>
      <c r="C40" s="102" t="s">
        <v>61</v>
      </c>
      <c r="D40" s="103">
        <v>74</v>
      </c>
      <c r="E40" s="103">
        <v>59</v>
      </c>
      <c r="F40" s="103">
        <v>66</v>
      </c>
      <c r="G40" s="103">
        <v>77</v>
      </c>
      <c r="H40" s="108"/>
      <c r="I40" s="84">
        <v>6</v>
      </c>
      <c r="J40" s="84">
        <v>6</v>
      </c>
      <c r="K40" s="84">
        <v>6</v>
      </c>
      <c r="L40" s="84">
        <v>8</v>
      </c>
      <c r="M40" s="105">
        <f t="shared" si="0"/>
        <v>217</v>
      </c>
      <c r="N40" s="106">
        <v>31</v>
      </c>
      <c r="O40" s="106">
        <f t="shared" si="4"/>
        <v>39</v>
      </c>
      <c r="P40" s="105">
        <f t="shared" si="2"/>
        <v>20</v>
      </c>
      <c r="Q40" s="107">
        <f t="shared" si="3"/>
        <v>59</v>
      </c>
    </row>
    <row r="41" spans="1:17" ht="12.75">
      <c r="A41" s="75">
        <v>33</v>
      </c>
      <c r="B41" s="101">
        <v>247</v>
      </c>
      <c r="C41" s="102" t="s">
        <v>112</v>
      </c>
      <c r="D41" s="103">
        <v>67</v>
      </c>
      <c r="E41" s="103">
        <v>70</v>
      </c>
      <c r="F41" s="103">
        <v>75</v>
      </c>
      <c r="G41" s="103">
        <v>71</v>
      </c>
      <c r="H41" s="104"/>
      <c r="I41" s="103">
        <v>6</v>
      </c>
      <c r="J41" s="103">
        <v>6</v>
      </c>
      <c r="K41" s="103">
        <v>7</v>
      </c>
      <c r="L41" s="103">
        <v>5</v>
      </c>
      <c r="M41" s="105">
        <f t="shared" si="0"/>
        <v>216</v>
      </c>
      <c r="N41" s="106">
        <v>32</v>
      </c>
      <c r="O41" s="106">
        <f t="shared" si="4"/>
        <v>38</v>
      </c>
      <c r="P41" s="105">
        <f t="shared" si="2"/>
        <v>19</v>
      </c>
      <c r="Q41" s="107">
        <f t="shared" si="3"/>
        <v>57</v>
      </c>
    </row>
    <row r="42" spans="1:17" ht="12.75">
      <c r="A42" s="75">
        <v>34</v>
      </c>
      <c r="B42" s="109">
        <v>127</v>
      </c>
      <c r="C42" s="102" t="s">
        <v>111</v>
      </c>
      <c r="D42" s="103">
        <v>59</v>
      </c>
      <c r="E42" s="103">
        <v>74</v>
      </c>
      <c r="F42" s="103">
        <v>62</v>
      </c>
      <c r="G42" s="103">
        <v>79</v>
      </c>
      <c r="H42" s="108"/>
      <c r="I42" s="84">
        <v>5</v>
      </c>
      <c r="J42" s="84">
        <v>7</v>
      </c>
      <c r="K42" s="84">
        <v>5</v>
      </c>
      <c r="L42" s="84">
        <v>9</v>
      </c>
      <c r="M42" s="105">
        <f t="shared" si="0"/>
        <v>215</v>
      </c>
      <c r="N42" s="106">
        <v>33</v>
      </c>
      <c r="O42" s="106">
        <f t="shared" si="4"/>
        <v>37</v>
      </c>
      <c r="P42" s="105">
        <f t="shared" si="2"/>
        <v>21</v>
      </c>
      <c r="Q42" s="107">
        <f t="shared" si="3"/>
        <v>58</v>
      </c>
    </row>
    <row r="43" spans="1:17" ht="12.75">
      <c r="A43" s="75">
        <v>35</v>
      </c>
      <c r="B43" s="101">
        <v>941</v>
      </c>
      <c r="C43" s="102" t="s">
        <v>113</v>
      </c>
      <c r="D43" s="103">
        <v>71</v>
      </c>
      <c r="E43" s="103">
        <v>65</v>
      </c>
      <c r="F43" s="103">
        <v>76</v>
      </c>
      <c r="G43" s="103">
        <v>67</v>
      </c>
      <c r="H43" s="108"/>
      <c r="I43" s="84">
        <v>6</v>
      </c>
      <c r="J43" s="84">
        <v>5</v>
      </c>
      <c r="K43" s="84">
        <v>8</v>
      </c>
      <c r="L43" s="84">
        <v>6</v>
      </c>
      <c r="M43" s="105">
        <f t="shared" si="0"/>
        <v>214</v>
      </c>
      <c r="N43" s="106">
        <v>34</v>
      </c>
      <c r="O43" s="106">
        <f t="shared" si="4"/>
        <v>36</v>
      </c>
      <c r="P43" s="105">
        <f t="shared" si="2"/>
        <v>20</v>
      </c>
      <c r="Q43" s="107">
        <f t="shared" si="3"/>
        <v>56</v>
      </c>
    </row>
    <row r="44" spans="1:17" ht="12.75">
      <c r="A44" s="75">
        <v>36</v>
      </c>
      <c r="B44" s="101">
        <v>14</v>
      </c>
      <c r="C44" s="102" t="s">
        <v>64</v>
      </c>
      <c r="D44" s="103">
        <v>75</v>
      </c>
      <c r="E44" s="103">
        <v>69</v>
      </c>
      <c r="F44" s="103">
        <v>70</v>
      </c>
      <c r="G44" s="103">
        <v>57</v>
      </c>
      <c r="H44" s="108"/>
      <c r="I44" s="84">
        <v>7</v>
      </c>
      <c r="J44" s="84">
        <v>5</v>
      </c>
      <c r="K44" s="84">
        <v>6</v>
      </c>
      <c r="L44" s="84">
        <v>5</v>
      </c>
      <c r="M44" s="105">
        <f t="shared" si="0"/>
        <v>214</v>
      </c>
      <c r="N44" s="106">
        <v>35</v>
      </c>
      <c r="O44" s="106">
        <f t="shared" si="4"/>
        <v>35</v>
      </c>
      <c r="P44" s="105">
        <f t="shared" si="2"/>
        <v>18</v>
      </c>
      <c r="Q44" s="107">
        <f t="shared" si="3"/>
        <v>53</v>
      </c>
    </row>
    <row r="45" spans="1:17" ht="12.75">
      <c r="A45" s="75">
        <v>37</v>
      </c>
      <c r="B45" s="101">
        <v>13</v>
      </c>
      <c r="C45" s="102" t="s">
        <v>41</v>
      </c>
      <c r="D45" s="103">
        <v>71</v>
      </c>
      <c r="E45" s="103">
        <v>25</v>
      </c>
      <c r="F45" s="103">
        <v>66</v>
      </c>
      <c r="G45" s="103">
        <v>76</v>
      </c>
      <c r="H45" s="108"/>
      <c r="I45" s="84">
        <v>9</v>
      </c>
      <c r="J45" s="84">
        <v>4</v>
      </c>
      <c r="K45" s="84">
        <v>6</v>
      </c>
      <c r="L45" s="84">
        <v>7</v>
      </c>
      <c r="M45" s="105">
        <f t="shared" si="0"/>
        <v>213</v>
      </c>
      <c r="N45" s="106">
        <v>36</v>
      </c>
      <c r="O45" s="106">
        <f t="shared" si="4"/>
        <v>34</v>
      </c>
      <c r="P45" s="105">
        <f t="shared" si="2"/>
        <v>22</v>
      </c>
      <c r="Q45" s="107">
        <f t="shared" si="3"/>
        <v>56</v>
      </c>
    </row>
    <row r="46" spans="1:17" ht="12.75">
      <c r="A46" s="75">
        <v>38</v>
      </c>
      <c r="B46" s="101">
        <v>105</v>
      </c>
      <c r="C46" s="102" t="s">
        <v>78</v>
      </c>
      <c r="D46" s="103">
        <v>64</v>
      </c>
      <c r="E46" s="103">
        <v>45</v>
      </c>
      <c r="F46" s="103">
        <v>71</v>
      </c>
      <c r="G46" s="103">
        <v>74</v>
      </c>
      <c r="H46" s="108"/>
      <c r="I46" s="84">
        <v>5</v>
      </c>
      <c r="J46" s="84">
        <v>4</v>
      </c>
      <c r="K46" s="84">
        <v>8</v>
      </c>
      <c r="L46" s="84">
        <v>8</v>
      </c>
      <c r="M46" s="105">
        <f t="shared" si="0"/>
        <v>209</v>
      </c>
      <c r="N46" s="106">
        <v>37</v>
      </c>
      <c r="O46" s="106">
        <f t="shared" si="4"/>
        <v>33</v>
      </c>
      <c r="P46" s="105">
        <f t="shared" si="2"/>
        <v>21</v>
      </c>
      <c r="Q46" s="107">
        <f t="shared" si="3"/>
        <v>54</v>
      </c>
    </row>
    <row r="47" spans="1:17" ht="12.75">
      <c r="A47" s="75">
        <v>39</v>
      </c>
      <c r="B47" s="101">
        <v>155</v>
      </c>
      <c r="C47" s="102" t="s">
        <v>79</v>
      </c>
      <c r="D47" s="103">
        <v>63</v>
      </c>
      <c r="E47" s="103">
        <v>53</v>
      </c>
      <c r="F47" s="103">
        <v>69</v>
      </c>
      <c r="G47" s="103">
        <v>74</v>
      </c>
      <c r="H47" s="108"/>
      <c r="I47" s="84">
        <v>5</v>
      </c>
      <c r="J47" s="84">
        <v>4</v>
      </c>
      <c r="K47" s="84">
        <v>7</v>
      </c>
      <c r="L47" s="84">
        <v>8</v>
      </c>
      <c r="M47" s="105">
        <f t="shared" si="0"/>
        <v>206</v>
      </c>
      <c r="N47" s="106">
        <v>38</v>
      </c>
      <c r="O47" s="106">
        <f t="shared" si="4"/>
        <v>32</v>
      </c>
      <c r="P47" s="105">
        <f t="shared" si="2"/>
        <v>20</v>
      </c>
      <c r="Q47" s="107">
        <f t="shared" si="3"/>
        <v>52</v>
      </c>
    </row>
    <row r="48" spans="1:17" ht="12.75">
      <c r="A48" s="75">
        <v>40</v>
      </c>
      <c r="B48" s="101">
        <v>611</v>
      </c>
      <c r="C48" s="102" t="s">
        <v>59</v>
      </c>
      <c r="D48" s="103">
        <v>58</v>
      </c>
      <c r="E48" s="103">
        <v>72</v>
      </c>
      <c r="F48" s="103">
        <v>67</v>
      </c>
      <c r="G48" s="103">
        <v>13</v>
      </c>
      <c r="H48" s="108"/>
      <c r="I48" s="84">
        <v>5</v>
      </c>
      <c r="J48" s="84">
        <v>5</v>
      </c>
      <c r="K48" s="84">
        <v>7</v>
      </c>
      <c r="L48" s="84">
        <v>6</v>
      </c>
      <c r="M48" s="105">
        <f t="shared" si="0"/>
        <v>197</v>
      </c>
      <c r="N48" s="106">
        <v>39</v>
      </c>
      <c r="O48" s="106">
        <f t="shared" si="4"/>
        <v>31</v>
      </c>
      <c r="P48" s="105">
        <f t="shared" si="2"/>
        <v>18</v>
      </c>
      <c r="Q48" s="107">
        <f t="shared" si="3"/>
        <v>49</v>
      </c>
    </row>
    <row r="49" spans="1:17" ht="12.75">
      <c r="A49" s="75">
        <v>41</v>
      </c>
      <c r="B49" s="101">
        <v>236</v>
      </c>
      <c r="C49" s="102" t="s">
        <v>53</v>
      </c>
      <c r="D49" s="103">
        <v>61</v>
      </c>
      <c r="E49" s="103">
        <v>35</v>
      </c>
      <c r="F49" s="103">
        <v>64</v>
      </c>
      <c r="G49" s="103">
        <v>62</v>
      </c>
      <c r="H49" s="108"/>
      <c r="I49" s="84">
        <v>7</v>
      </c>
      <c r="J49" s="84">
        <v>3</v>
      </c>
      <c r="K49" s="84">
        <v>5</v>
      </c>
      <c r="L49" s="84">
        <v>4</v>
      </c>
      <c r="M49" s="105">
        <f t="shared" si="0"/>
        <v>187</v>
      </c>
      <c r="N49" s="106">
        <v>40</v>
      </c>
      <c r="O49" s="106">
        <f t="shared" si="4"/>
        <v>30</v>
      </c>
      <c r="P49" s="105">
        <f t="shared" si="2"/>
        <v>16</v>
      </c>
      <c r="Q49" s="107">
        <f t="shared" si="3"/>
        <v>46</v>
      </c>
    </row>
    <row r="50" spans="1:17" ht="12.75">
      <c r="A50" s="75">
        <v>42</v>
      </c>
      <c r="B50" s="109">
        <v>383</v>
      </c>
      <c r="C50" s="102" t="s">
        <v>52</v>
      </c>
      <c r="D50" s="103">
        <v>56</v>
      </c>
      <c r="E50" s="103">
        <v>51</v>
      </c>
      <c r="F50" s="103">
        <v>58</v>
      </c>
      <c r="G50" s="103">
        <v>72</v>
      </c>
      <c r="H50" s="108"/>
      <c r="I50" s="84">
        <v>4</v>
      </c>
      <c r="J50" s="84">
        <v>5</v>
      </c>
      <c r="K50" s="84">
        <v>5</v>
      </c>
      <c r="L50" s="84">
        <v>7</v>
      </c>
      <c r="M50" s="105">
        <f t="shared" si="0"/>
        <v>186</v>
      </c>
      <c r="N50" s="106">
        <v>41</v>
      </c>
      <c r="O50" s="106">
        <f t="shared" si="4"/>
        <v>29</v>
      </c>
      <c r="P50" s="105">
        <f t="shared" si="2"/>
        <v>17</v>
      </c>
      <c r="Q50" s="107">
        <f t="shared" si="3"/>
        <v>46</v>
      </c>
    </row>
    <row r="51" spans="1:17" ht="12.75">
      <c r="A51" s="75">
        <v>43</v>
      </c>
      <c r="B51" s="109">
        <v>411</v>
      </c>
      <c r="C51" s="102" t="s">
        <v>117</v>
      </c>
      <c r="D51" s="103">
        <v>52</v>
      </c>
      <c r="E51" s="103">
        <v>79</v>
      </c>
      <c r="F51" s="103">
        <v>32</v>
      </c>
      <c r="G51" s="103">
        <v>50</v>
      </c>
      <c r="H51" s="108"/>
      <c r="I51" s="84">
        <v>3</v>
      </c>
      <c r="J51" s="84">
        <v>7</v>
      </c>
      <c r="K51" s="84">
        <v>4</v>
      </c>
      <c r="L51" s="84">
        <v>6</v>
      </c>
      <c r="M51" s="105">
        <f t="shared" si="0"/>
        <v>181</v>
      </c>
      <c r="N51" s="106">
        <v>42</v>
      </c>
      <c r="O51" s="106">
        <f t="shared" si="4"/>
        <v>28</v>
      </c>
      <c r="P51" s="105">
        <f t="shared" si="2"/>
        <v>17</v>
      </c>
      <c r="Q51" s="107">
        <f t="shared" si="3"/>
        <v>45</v>
      </c>
    </row>
    <row r="52" spans="1:17" ht="12.75">
      <c r="A52" s="75">
        <v>44</v>
      </c>
      <c r="B52" s="109">
        <v>53</v>
      </c>
      <c r="C52" s="102" t="s">
        <v>80</v>
      </c>
      <c r="D52" s="103">
        <v>72</v>
      </c>
      <c r="E52" s="103">
        <v>61</v>
      </c>
      <c r="F52" s="103">
        <v>29</v>
      </c>
      <c r="G52" s="103" t="s">
        <v>143</v>
      </c>
      <c r="H52" s="108"/>
      <c r="I52" s="84">
        <v>7</v>
      </c>
      <c r="J52" s="84">
        <v>6</v>
      </c>
      <c r="K52" s="84">
        <v>4</v>
      </c>
      <c r="L52" s="84" t="s">
        <v>143</v>
      </c>
      <c r="M52" s="105">
        <f t="shared" si="0"/>
        <v>162</v>
      </c>
      <c r="N52" s="106">
        <v>43</v>
      </c>
      <c r="O52" s="106">
        <f t="shared" si="4"/>
        <v>27</v>
      </c>
      <c r="P52" s="105">
        <f t="shared" si="2"/>
        <v>17</v>
      </c>
      <c r="Q52" s="107">
        <f t="shared" si="3"/>
        <v>44</v>
      </c>
    </row>
    <row r="53" spans="1:17" ht="12.75">
      <c r="A53" s="75">
        <v>45</v>
      </c>
      <c r="B53" s="101">
        <v>674</v>
      </c>
      <c r="C53" s="102" t="s">
        <v>118</v>
      </c>
      <c r="D53" s="103">
        <v>57</v>
      </c>
      <c r="E53" s="103">
        <v>59</v>
      </c>
      <c r="F53" s="103">
        <v>5</v>
      </c>
      <c r="G53" s="103" t="s">
        <v>143</v>
      </c>
      <c r="H53" s="108"/>
      <c r="I53" s="84">
        <v>4</v>
      </c>
      <c r="J53" s="84">
        <v>6</v>
      </c>
      <c r="K53" s="84">
        <v>5</v>
      </c>
      <c r="L53" s="84" t="s">
        <v>143</v>
      </c>
      <c r="M53" s="105">
        <f t="shared" si="0"/>
        <v>121</v>
      </c>
      <c r="N53" s="106">
        <v>44</v>
      </c>
      <c r="O53" s="106">
        <f t="shared" si="4"/>
        <v>26</v>
      </c>
      <c r="P53" s="105">
        <f t="shared" si="2"/>
        <v>15</v>
      </c>
      <c r="Q53" s="107">
        <f t="shared" si="3"/>
        <v>41</v>
      </c>
    </row>
    <row r="54" spans="1:17" ht="12.75">
      <c r="A54" s="75">
        <v>46</v>
      </c>
      <c r="B54" s="101">
        <v>846</v>
      </c>
      <c r="C54" s="102" t="s">
        <v>44</v>
      </c>
      <c r="D54" s="103">
        <v>76</v>
      </c>
      <c r="E54" s="103" t="s">
        <v>143</v>
      </c>
      <c r="F54" s="103">
        <v>18</v>
      </c>
      <c r="G54" s="103" t="s">
        <v>143</v>
      </c>
      <c r="H54" s="108"/>
      <c r="I54" s="84">
        <v>9</v>
      </c>
      <c r="J54" s="84" t="s">
        <v>143</v>
      </c>
      <c r="K54" s="84">
        <v>5</v>
      </c>
      <c r="L54" s="84" t="s">
        <v>143</v>
      </c>
      <c r="M54" s="105">
        <f>+SUM(LARGE(D54:G54,1)+LARGE(D54:G54,2))</f>
        <v>94</v>
      </c>
      <c r="N54" s="106">
        <v>45</v>
      </c>
      <c r="O54" s="106">
        <f t="shared" si="4"/>
        <v>25</v>
      </c>
      <c r="P54" s="105">
        <f>+SUM(LARGE(I54:L54,1)+LARGE(I54:L54,2))</f>
        <v>14</v>
      </c>
      <c r="Q54" s="107">
        <f t="shared" si="3"/>
        <v>39</v>
      </c>
    </row>
    <row r="55" spans="1:17" ht="12.75">
      <c r="A55" s="75">
        <v>47</v>
      </c>
      <c r="B55" s="101">
        <v>412</v>
      </c>
      <c r="C55" s="102" t="s">
        <v>119</v>
      </c>
      <c r="D55" s="103">
        <v>15</v>
      </c>
      <c r="E55" s="103">
        <v>48</v>
      </c>
      <c r="F55" s="103">
        <v>16</v>
      </c>
      <c r="G55" s="103" t="s">
        <v>143</v>
      </c>
      <c r="H55" s="108"/>
      <c r="I55" s="84">
        <v>5</v>
      </c>
      <c r="J55" s="84">
        <v>5</v>
      </c>
      <c r="K55" s="84">
        <v>4</v>
      </c>
      <c r="L55" s="84" t="s">
        <v>143</v>
      </c>
      <c r="M55" s="105">
        <f>+SUM(LARGE(D55:G55,1)+LARGE(D55:G55,2)+LARGE(D55:G55,3))</f>
        <v>79</v>
      </c>
      <c r="N55" s="106">
        <v>46</v>
      </c>
      <c r="O55" s="106">
        <f t="shared" si="4"/>
        <v>24</v>
      </c>
      <c r="P55" s="105">
        <f>+SUM(LARGE(I55:L55,1)+LARGE(I55:L55,2)+LARGE(I55:L55,3))</f>
        <v>14</v>
      </c>
      <c r="Q55" s="107">
        <f t="shared" si="3"/>
        <v>38</v>
      </c>
    </row>
    <row r="56" spans="1:17" ht="12.75">
      <c r="A56" s="75">
        <v>48</v>
      </c>
      <c r="B56" s="101">
        <v>84</v>
      </c>
      <c r="C56" s="102" t="s">
        <v>86</v>
      </c>
      <c r="D56" s="103">
        <v>27</v>
      </c>
      <c r="E56" s="103">
        <v>19</v>
      </c>
      <c r="F56" s="103">
        <v>24</v>
      </c>
      <c r="G56" s="103" t="s">
        <v>143</v>
      </c>
      <c r="H56" s="108"/>
      <c r="I56" s="84">
        <v>4</v>
      </c>
      <c r="J56" s="84">
        <v>5</v>
      </c>
      <c r="K56" s="84">
        <v>4</v>
      </c>
      <c r="L56" s="84" t="s">
        <v>143</v>
      </c>
      <c r="M56" s="105">
        <f>+SUM(LARGE(D56:G56,1)+LARGE(D56:G56,2)+LARGE(D56:G56,3))</f>
        <v>70</v>
      </c>
      <c r="N56" s="106">
        <v>47</v>
      </c>
      <c r="O56" s="106">
        <f t="shared" si="4"/>
        <v>23</v>
      </c>
      <c r="P56" s="105">
        <f>+SUM(LARGE(I56:L56,1)+LARGE(I56:L56,2)+LARGE(I56:L56,3))</f>
        <v>13</v>
      </c>
      <c r="Q56" s="107">
        <f t="shared" si="3"/>
        <v>36</v>
      </c>
    </row>
    <row r="57" spans="1:17" ht="12.75">
      <c r="A57" s="75">
        <v>49</v>
      </c>
      <c r="B57" s="101">
        <v>320</v>
      </c>
      <c r="C57" s="102" t="s">
        <v>144</v>
      </c>
      <c r="D57" s="103" t="s">
        <v>143</v>
      </c>
      <c r="E57" s="103" t="s">
        <v>143</v>
      </c>
      <c r="F57" s="103" t="s">
        <v>143</v>
      </c>
      <c r="G57" s="103" t="s">
        <v>143</v>
      </c>
      <c r="H57" s="108"/>
      <c r="I57" s="103" t="s">
        <v>143</v>
      </c>
      <c r="J57" s="103" t="s">
        <v>143</v>
      </c>
      <c r="K57" s="103" t="s">
        <v>143</v>
      </c>
      <c r="L57" s="103" t="s">
        <v>143</v>
      </c>
      <c r="M57" s="105" t="s">
        <v>143</v>
      </c>
      <c r="N57" s="84" t="s">
        <v>143</v>
      </c>
      <c r="O57" s="84" t="s">
        <v>143</v>
      </c>
      <c r="P57" s="105" t="s">
        <v>143</v>
      </c>
      <c r="Q57" s="112" t="s">
        <v>143</v>
      </c>
    </row>
    <row r="58" spans="1:17" ht="12.75">
      <c r="A58" s="75">
        <v>50</v>
      </c>
      <c r="B58" s="101">
        <v>600</v>
      </c>
      <c r="C58" s="102" t="s">
        <v>48</v>
      </c>
      <c r="D58" s="103" t="s">
        <v>143</v>
      </c>
      <c r="E58" s="103" t="s">
        <v>143</v>
      </c>
      <c r="F58" s="103" t="s">
        <v>143</v>
      </c>
      <c r="G58" s="103" t="s">
        <v>143</v>
      </c>
      <c r="H58" s="108"/>
      <c r="I58" s="103" t="s">
        <v>143</v>
      </c>
      <c r="J58" s="103" t="s">
        <v>143</v>
      </c>
      <c r="K58" s="103" t="s">
        <v>143</v>
      </c>
      <c r="L58" s="103" t="s">
        <v>143</v>
      </c>
      <c r="M58" s="113" t="s">
        <v>143</v>
      </c>
      <c r="N58" s="84" t="s">
        <v>143</v>
      </c>
      <c r="O58" s="84" t="s">
        <v>143</v>
      </c>
      <c r="P58" s="113" t="s">
        <v>143</v>
      </c>
      <c r="Q58" s="112" t="s">
        <v>143</v>
      </c>
    </row>
  </sheetData>
  <sheetProtection selectLockedCells="1" selectUnlockedCells="1"/>
  <mergeCells count="2">
    <mergeCell ref="I5:L5"/>
    <mergeCell ref="O5:P5"/>
  </mergeCells>
  <conditionalFormatting sqref="I9:L9">
    <cfRule type="cellIs" priority="1" dxfId="4" operator="equal" stopIfTrue="1">
      <formula>LARGE(Hathern!$D1:$G1,1)</formula>
    </cfRule>
    <cfRule type="cellIs" priority="2" dxfId="4" operator="equal" stopIfTrue="1">
      <formula>LARGE(Hathern!$D1:$G1,2)</formula>
    </cfRule>
    <cfRule type="cellIs" priority="3" dxfId="4" operator="equal" stopIfTrue="1">
      <formula>LARGE(Hathern!$D1:$G1,3)</formula>
    </cfRule>
  </conditionalFormatting>
  <conditionalFormatting sqref="D9:F56 G9:G21 G23:G30 G32:G53 G55:G56">
    <cfRule type="cellIs" priority="4" dxfId="58" operator="equal" stopIfTrue="1">
      <formula>LARGE(Hathern!$D$8:$G$57,1)</formula>
    </cfRule>
    <cfRule type="expression" priority="5" dxfId="0" stopIfTrue="1">
      <formula>OR(Hathern!D9=LARGE(Hathern!$D1:$G1,1),Hathern!D9=LARGE(Hathern!$D1:$G1,2),Hathern!D9=LARGE(Hathern!$D1:$G1,3))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25">
      <selection activeCell="B36" sqref="B36"/>
    </sheetView>
  </sheetViews>
  <sheetFormatPr defaultColWidth="11.57421875" defaultRowHeight="12.75"/>
  <cols>
    <col min="1" max="2" width="5.8515625" style="1" customWidth="1"/>
    <col min="3" max="3" width="16.57421875" style="1" customWidth="1"/>
    <col min="4" max="5" width="10.140625" style="1" customWidth="1"/>
    <col min="6" max="6" width="9.7109375" style="1" customWidth="1"/>
    <col min="7" max="7" width="9.421875" style="1" customWidth="1"/>
    <col min="8" max="8" width="3.140625" style="1" customWidth="1"/>
    <col min="9" max="11" width="9.00390625" style="1" customWidth="1"/>
    <col min="12" max="12" width="9.7109375" style="1" customWidth="1"/>
    <col min="13" max="13" width="8.28125" style="1" customWidth="1"/>
    <col min="14" max="14" width="8.8515625" style="1" customWidth="1"/>
    <col min="15" max="15" width="12.71093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spans="2:16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12.75">
      <c r="B2" s="87"/>
      <c r="C2" s="87"/>
      <c r="D2" s="87"/>
      <c r="E2" s="87"/>
      <c r="F2" s="88" t="s">
        <v>122</v>
      </c>
      <c r="G2" s="89"/>
      <c r="I2" s="87"/>
      <c r="J2" s="87"/>
      <c r="K2" s="87" t="s">
        <v>123</v>
      </c>
      <c r="L2" s="87"/>
      <c r="M2" s="87"/>
      <c r="N2" s="87"/>
      <c r="O2" s="87"/>
      <c r="P2" s="87"/>
    </row>
    <row r="3" spans="6:7" ht="12.75">
      <c r="F3" s="90" t="s">
        <v>124</v>
      </c>
      <c r="G3" s="91"/>
    </row>
    <row r="4" ht="12.75">
      <c r="A4" s="61" t="s">
        <v>8</v>
      </c>
    </row>
    <row r="5" spans="1:16" ht="14.25">
      <c r="A5" s="61" t="s">
        <v>21</v>
      </c>
      <c r="B5" s="92" t="s">
        <v>125</v>
      </c>
      <c r="C5" s="23"/>
      <c r="D5" s="23"/>
      <c r="E5" s="93" t="s">
        <v>145</v>
      </c>
      <c r="G5" s="1" t="s">
        <v>127</v>
      </c>
      <c r="H5" s="76"/>
      <c r="I5" s="120" t="s">
        <v>25</v>
      </c>
      <c r="J5" s="120"/>
      <c r="K5" s="120"/>
      <c r="L5" s="120"/>
      <c r="N5" s="1" t="s">
        <v>128</v>
      </c>
      <c r="O5" s="121" t="s">
        <v>129</v>
      </c>
      <c r="P5" s="121"/>
    </row>
    <row r="6" ht="12.75">
      <c r="A6" s="61" t="s">
        <v>34</v>
      </c>
    </row>
    <row r="7" spans="1:17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6"/>
      <c r="I7" s="95" t="s">
        <v>132</v>
      </c>
      <c r="J7" s="94" t="s">
        <v>133</v>
      </c>
      <c r="K7" s="94" t="s">
        <v>134</v>
      </c>
      <c r="L7" s="94" t="s">
        <v>135</v>
      </c>
      <c r="M7" s="94" t="s">
        <v>136</v>
      </c>
      <c r="N7" s="94" t="s">
        <v>137</v>
      </c>
      <c r="O7" s="94" t="s">
        <v>137</v>
      </c>
      <c r="P7" s="94" t="s">
        <v>136</v>
      </c>
      <c r="Q7" s="94" t="s">
        <v>19</v>
      </c>
    </row>
    <row r="8" spans="1:17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9"/>
      <c r="I8" s="100" t="s">
        <v>33</v>
      </c>
      <c r="J8" s="100" t="s">
        <v>33</v>
      </c>
      <c r="K8" s="100" t="s">
        <v>33</v>
      </c>
      <c r="L8" s="100" t="s">
        <v>33</v>
      </c>
      <c r="M8" s="97" t="s">
        <v>140</v>
      </c>
      <c r="N8" s="97" t="s">
        <v>141</v>
      </c>
      <c r="O8" s="97" t="s">
        <v>33</v>
      </c>
      <c r="P8" s="97" t="s">
        <v>33</v>
      </c>
      <c r="Q8" s="97" t="s">
        <v>33</v>
      </c>
    </row>
    <row r="9" spans="1:17" ht="12.75">
      <c r="A9" s="75">
        <v>1</v>
      </c>
      <c r="B9" s="101">
        <v>30</v>
      </c>
      <c r="C9" s="102" t="s">
        <v>36</v>
      </c>
      <c r="D9" s="103">
        <v>90</v>
      </c>
      <c r="E9" s="103">
        <v>32</v>
      </c>
      <c r="F9" s="103">
        <v>91</v>
      </c>
      <c r="G9" s="103">
        <v>97</v>
      </c>
      <c r="H9" s="104"/>
      <c r="I9" s="103">
        <v>10</v>
      </c>
      <c r="J9" s="103">
        <v>4</v>
      </c>
      <c r="K9" s="103">
        <v>10</v>
      </c>
      <c r="L9" s="103">
        <v>10</v>
      </c>
      <c r="M9" s="105">
        <f aca="true" t="shared" si="0" ref="M9:M41">+SUM(LARGE(D9:G9,1)+LARGE(D9:G9,2)+LARGE(D9:G9,3))</f>
        <v>278</v>
      </c>
      <c r="N9" s="106">
        <v>1</v>
      </c>
      <c r="O9" s="106">
        <f aca="true" t="shared" si="1" ref="O9:O43">70-N9</f>
        <v>69</v>
      </c>
      <c r="P9" s="105">
        <f aca="true" t="shared" si="2" ref="P9:P40">+SUM(LARGE(I9:L9,1)+LARGE(I9:L9,2)+LARGE(I9:L9,3))</f>
        <v>30</v>
      </c>
      <c r="Q9" s="107">
        <v>100</v>
      </c>
    </row>
    <row r="10" spans="1:17" ht="12.75">
      <c r="A10" s="75">
        <v>2</v>
      </c>
      <c r="B10" s="101">
        <v>413</v>
      </c>
      <c r="C10" s="102" t="s">
        <v>63</v>
      </c>
      <c r="D10" s="103">
        <v>88</v>
      </c>
      <c r="E10" s="103">
        <v>87</v>
      </c>
      <c r="F10" s="103">
        <v>84</v>
      </c>
      <c r="G10" s="103">
        <v>92</v>
      </c>
      <c r="H10" s="108"/>
      <c r="I10" s="84">
        <v>10</v>
      </c>
      <c r="J10" s="84">
        <v>10</v>
      </c>
      <c r="K10" s="84">
        <v>10</v>
      </c>
      <c r="L10" s="84">
        <v>10</v>
      </c>
      <c r="M10" s="105">
        <f t="shared" si="0"/>
        <v>267</v>
      </c>
      <c r="N10" s="106">
        <v>2</v>
      </c>
      <c r="O10" s="106">
        <f t="shared" si="1"/>
        <v>68</v>
      </c>
      <c r="P10" s="105">
        <f t="shared" si="2"/>
        <v>30</v>
      </c>
      <c r="Q10" s="107">
        <f aca="true" t="shared" si="3" ref="Q10:Q43">P10+O10</f>
        <v>98</v>
      </c>
    </row>
    <row r="11" spans="1:17" ht="12.75">
      <c r="A11" s="75">
        <v>3</v>
      </c>
      <c r="B11" s="109">
        <v>100</v>
      </c>
      <c r="C11" s="102" t="s">
        <v>55</v>
      </c>
      <c r="D11" s="103">
        <v>80</v>
      </c>
      <c r="E11" s="103">
        <v>85</v>
      </c>
      <c r="F11" s="103">
        <v>92</v>
      </c>
      <c r="G11" s="103">
        <v>91</v>
      </c>
      <c r="H11" s="108"/>
      <c r="I11" s="84">
        <v>10</v>
      </c>
      <c r="J11" s="84">
        <v>10</v>
      </c>
      <c r="K11" s="84">
        <v>10</v>
      </c>
      <c r="L11" s="84">
        <v>10</v>
      </c>
      <c r="M11" s="105">
        <f t="shared" si="0"/>
        <v>268</v>
      </c>
      <c r="N11" s="106">
        <v>4</v>
      </c>
      <c r="O11" s="106">
        <f t="shared" si="1"/>
        <v>66</v>
      </c>
      <c r="P11" s="105">
        <f t="shared" si="2"/>
        <v>30</v>
      </c>
      <c r="Q11" s="107">
        <f t="shared" si="3"/>
        <v>96</v>
      </c>
    </row>
    <row r="12" spans="1:17" ht="12.75">
      <c r="A12" s="75">
        <v>4</v>
      </c>
      <c r="B12" s="101">
        <v>259</v>
      </c>
      <c r="C12" s="102" t="s">
        <v>43</v>
      </c>
      <c r="D12" s="103">
        <v>88</v>
      </c>
      <c r="E12" s="103">
        <v>86</v>
      </c>
      <c r="F12" s="103">
        <v>85</v>
      </c>
      <c r="G12" s="103">
        <v>87</v>
      </c>
      <c r="H12" s="108"/>
      <c r="I12" s="84">
        <v>10</v>
      </c>
      <c r="J12" s="84">
        <v>10</v>
      </c>
      <c r="K12" s="84">
        <v>10</v>
      </c>
      <c r="L12" s="84">
        <v>9</v>
      </c>
      <c r="M12" s="105">
        <f t="shared" si="0"/>
        <v>261</v>
      </c>
      <c r="N12" s="106">
        <v>6</v>
      </c>
      <c r="O12" s="106">
        <f t="shared" si="1"/>
        <v>64</v>
      </c>
      <c r="P12" s="105">
        <f t="shared" si="2"/>
        <v>30</v>
      </c>
      <c r="Q12" s="107">
        <f t="shared" si="3"/>
        <v>94</v>
      </c>
    </row>
    <row r="13" spans="1:17" ht="12.75">
      <c r="A13" s="75">
        <v>5</v>
      </c>
      <c r="B13" s="101">
        <v>70</v>
      </c>
      <c r="C13" s="102" t="s">
        <v>37</v>
      </c>
      <c r="D13" s="103">
        <v>84</v>
      </c>
      <c r="E13" s="103">
        <v>82</v>
      </c>
      <c r="F13" s="103">
        <v>85</v>
      </c>
      <c r="G13" s="103">
        <v>84</v>
      </c>
      <c r="H13" s="108"/>
      <c r="I13" s="84">
        <v>8</v>
      </c>
      <c r="J13" s="84">
        <v>9</v>
      </c>
      <c r="K13" s="84">
        <v>9</v>
      </c>
      <c r="L13" s="84">
        <v>8</v>
      </c>
      <c r="M13" s="105">
        <f t="shared" si="0"/>
        <v>253</v>
      </c>
      <c r="N13" s="106">
        <v>3</v>
      </c>
      <c r="O13" s="106">
        <f t="shared" si="1"/>
        <v>67</v>
      </c>
      <c r="P13" s="105">
        <f t="shared" si="2"/>
        <v>26</v>
      </c>
      <c r="Q13" s="107">
        <f t="shared" si="3"/>
        <v>93</v>
      </c>
    </row>
    <row r="14" spans="1:17" ht="12.75">
      <c r="A14" s="75">
        <v>6</v>
      </c>
      <c r="B14" s="109">
        <v>114</v>
      </c>
      <c r="C14" s="102" t="s">
        <v>85</v>
      </c>
      <c r="D14" s="103">
        <v>90</v>
      </c>
      <c r="E14" s="103">
        <v>83</v>
      </c>
      <c r="F14" s="103">
        <v>81</v>
      </c>
      <c r="G14" s="103">
        <v>88</v>
      </c>
      <c r="H14" s="108"/>
      <c r="I14" s="84">
        <v>10</v>
      </c>
      <c r="J14" s="84">
        <v>10</v>
      </c>
      <c r="K14" s="84">
        <v>10</v>
      </c>
      <c r="L14" s="84">
        <v>10</v>
      </c>
      <c r="M14" s="105">
        <f t="shared" si="0"/>
        <v>261</v>
      </c>
      <c r="N14" s="106">
        <v>8</v>
      </c>
      <c r="O14" s="106">
        <f t="shared" si="1"/>
        <v>62</v>
      </c>
      <c r="P14" s="105">
        <f t="shared" si="2"/>
        <v>30</v>
      </c>
      <c r="Q14" s="107">
        <f t="shared" si="3"/>
        <v>92</v>
      </c>
    </row>
    <row r="15" spans="1:17" ht="12.75">
      <c r="A15" s="75">
        <v>7</v>
      </c>
      <c r="B15" s="101">
        <v>546</v>
      </c>
      <c r="C15" s="102" t="s">
        <v>38</v>
      </c>
      <c r="D15" s="103">
        <v>87</v>
      </c>
      <c r="E15" s="103">
        <v>78</v>
      </c>
      <c r="F15" s="103">
        <v>84</v>
      </c>
      <c r="G15" s="103">
        <v>87</v>
      </c>
      <c r="H15" s="108"/>
      <c r="I15" s="84">
        <v>9</v>
      </c>
      <c r="J15" s="84">
        <v>7</v>
      </c>
      <c r="K15" s="84">
        <v>8</v>
      </c>
      <c r="L15" s="84">
        <v>10</v>
      </c>
      <c r="M15" s="105">
        <f t="shared" si="0"/>
        <v>258</v>
      </c>
      <c r="N15" s="106">
        <v>5</v>
      </c>
      <c r="O15" s="106">
        <f t="shared" si="1"/>
        <v>65</v>
      </c>
      <c r="P15" s="105">
        <f t="shared" si="2"/>
        <v>27</v>
      </c>
      <c r="Q15" s="107">
        <f t="shared" si="3"/>
        <v>92</v>
      </c>
    </row>
    <row r="16" spans="1:17" ht="12.75">
      <c r="A16" s="75">
        <v>8</v>
      </c>
      <c r="B16" s="101">
        <v>1</v>
      </c>
      <c r="C16" s="102" t="s">
        <v>66</v>
      </c>
      <c r="D16" s="103">
        <v>79</v>
      </c>
      <c r="E16" s="103">
        <v>83</v>
      </c>
      <c r="F16" s="103">
        <v>88</v>
      </c>
      <c r="G16" s="103">
        <v>88</v>
      </c>
      <c r="H16" s="108"/>
      <c r="I16" s="84">
        <v>9</v>
      </c>
      <c r="J16" s="84">
        <v>10</v>
      </c>
      <c r="K16" s="84">
        <v>9</v>
      </c>
      <c r="L16" s="84">
        <v>9</v>
      </c>
      <c r="M16" s="105">
        <f t="shared" si="0"/>
        <v>259</v>
      </c>
      <c r="N16" s="106">
        <v>7</v>
      </c>
      <c r="O16" s="106">
        <f t="shared" si="1"/>
        <v>63</v>
      </c>
      <c r="P16" s="105">
        <f t="shared" si="2"/>
        <v>28</v>
      </c>
      <c r="Q16" s="107">
        <f t="shared" si="3"/>
        <v>91</v>
      </c>
    </row>
    <row r="17" spans="1:17" ht="12.75">
      <c r="A17" s="75">
        <v>9</v>
      </c>
      <c r="B17" s="110">
        <v>40</v>
      </c>
      <c r="C17" s="102" t="s">
        <v>39</v>
      </c>
      <c r="D17" s="103">
        <v>85</v>
      </c>
      <c r="E17" s="103">
        <v>85</v>
      </c>
      <c r="F17" s="103">
        <v>20</v>
      </c>
      <c r="G17" s="103">
        <v>84</v>
      </c>
      <c r="H17" s="108"/>
      <c r="I17" s="84">
        <v>9</v>
      </c>
      <c r="J17" s="84">
        <v>9</v>
      </c>
      <c r="K17" s="84">
        <v>3</v>
      </c>
      <c r="L17" s="84">
        <v>9</v>
      </c>
      <c r="M17" s="105">
        <f t="shared" si="0"/>
        <v>254</v>
      </c>
      <c r="N17" s="106">
        <v>10</v>
      </c>
      <c r="O17" s="106">
        <f t="shared" si="1"/>
        <v>60</v>
      </c>
      <c r="P17" s="105">
        <f t="shared" si="2"/>
        <v>27</v>
      </c>
      <c r="Q17" s="107">
        <f t="shared" si="3"/>
        <v>87</v>
      </c>
    </row>
    <row r="18" spans="1:17" ht="12.75">
      <c r="A18" s="75">
        <v>10</v>
      </c>
      <c r="B18" s="101">
        <v>191</v>
      </c>
      <c r="C18" s="102" t="s">
        <v>65</v>
      </c>
      <c r="D18" s="103">
        <v>76</v>
      </c>
      <c r="E18" s="103">
        <v>80</v>
      </c>
      <c r="F18" s="103">
        <v>80</v>
      </c>
      <c r="G18" s="103">
        <v>86</v>
      </c>
      <c r="H18" s="108"/>
      <c r="I18" s="84">
        <v>8</v>
      </c>
      <c r="J18" s="84">
        <v>9</v>
      </c>
      <c r="K18" s="84">
        <v>7</v>
      </c>
      <c r="L18" s="84">
        <v>9</v>
      </c>
      <c r="M18" s="105">
        <f t="shared" si="0"/>
        <v>246</v>
      </c>
      <c r="N18" s="106">
        <v>9</v>
      </c>
      <c r="O18" s="106">
        <f t="shared" si="1"/>
        <v>61</v>
      </c>
      <c r="P18" s="105">
        <f t="shared" si="2"/>
        <v>26</v>
      </c>
      <c r="Q18" s="107">
        <f t="shared" si="3"/>
        <v>87</v>
      </c>
    </row>
    <row r="19" spans="1:17" ht="12.75">
      <c r="A19" s="75">
        <v>11</v>
      </c>
      <c r="B19" s="101">
        <v>491</v>
      </c>
      <c r="C19" s="102" t="s">
        <v>68</v>
      </c>
      <c r="D19" s="103">
        <v>85</v>
      </c>
      <c r="E19" s="103">
        <v>83</v>
      </c>
      <c r="F19" s="103">
        <v>82</v>
      </c>
      <c r="G19" s="103">
        <v>86</v>
      </c>
      <c r="H19" s="108"/>
      <c r="I19" s="84">
        <v>8</v>
      </c>
      <c r="J19" s="84">
        <v>8</v>
      </c>
      <c r="K19" s="84">
        <v>9</v>
      </c>
      <c r="L19" s="84">
        <v>8</v>
      </c>
      <c r="M19" s="105">
        <f t="shared" si="0"/>
        <v>254</v>
      </c>
      <c r="N19" s="106">
        <v>11</v>
      </c>
      <c r="O19" s="106">
        <f t="shared" si="1"/>
        <v>59</v>
      </c>
      <c r="P19" s="105">
        <f t="shared" si="2"/>
        <v>25</v>
      </c>
      <c r="Q19" s="107">
        <f t="shared" si="3"/>
        <v>84</v>
      </c>
    </row>
    <row r="20" spans="1:17" ht="12.75">
      <c r="A20" s="75">
        <v>12</v>
      </c>
      <c r="B20" s="101">
        <v>391</v>
      </c>
      <c r="C20" s="102" t="s">
        <v>70</v>
      </c>
      <c r="D20" s="103">
        <v>87</v>
      </c>
      <c r="E20" s="103">
        <v>85</v>
      </c>
      <c r="F20" s="103">
        <v>78</v>
      </c>
      <c r="G20" s="103">
        <v>81</v>
      </c>
      <c r="H20" s="108"/>
      <c r="I20" s="84">
        <v>9</v>
      </c>
      <c r="J20" s="84">
        <v>9</v>
      </c>
      <c r="K20" s="84">
        <v>9</v>
      </c>
      <c r="L20" s="84">
        <v>7</v>
      </c>
      <c r="M20" s="105">
        <f t="shared" si="0"/>
        <v>253</v>
      </c>
      <c r="N20" s="106">
        <v>14</v>
      </c>
      <c r="O20" s="106">
        <f t="shared" si="1"/>
        <v>56</v>
      </c>
      <c r="P20" s="105">
        <f t="shared" si="2"/>
        <v>27</v>
      </c>
      <c r="Q20" s="107">
        <f t="shared" si="3"/>
        <v>83</v>
      </c>
    </row>
    <row r="21" spans="1:17" ht="12.75">
      <c r="A21" s="75">
        <v>13</v>
      </c>
      <c r="B21" s="101">
        <v>464</v>
      </c>
      <c r="C21" s="102" t="s">
        <v>90</v>
      </c>
      <c r="D21" s="103">
        <v>78</v>
      </c>
      <c r="E21" s="103">
        <v>81</v>
      </c>
      <c r="F21" s="103">
        <v>79</v>
      </c>
      <c r="G21" s="103">
        <v>88</v>
      </c>
      <c r="H21" s="108"/>
      <c r="I21" s="84">
        <v>8</v>
      </c>
      <c r="J21" s="84">
        <v>9</v>
      </c>
      <c r="K21" s="84">
        <v>7</v>
      </c>
      <c r="L21" s="84">
        <v>9</v>
      </c>
      <c r="M21" s="105">
        <f t="shared" si="0"/>
        <v>248</v>
      </c>
      <c r="N21" s="106">
        <v>13</v>
      </c>
      <c r="O21" s="106">
        <f t="shared" si="1"/>
        <v>57</v>
      </c>
      <c r="P21" s="105">
        <f t="shared" si="2"/>
        <v>26</v>
      </c>
      <c r="Q21" s="107">
        <f t="shared" si="3"/>
        <v>83</v>
      </c>
    </row>
    <row r="22" spans="1:17" ht="12.75">
      <c r="A22" s="75">
        <v>14</v>
      </c>
      <c r="B22" s="101">
        <v>13</v>
      </c>
      <c r="C22" s="102" t="s">
        <v>41</v>
      </c>
      <c r="D22" s="103">
        <v>78</v>
      </c>
      <c r="E22" s="103">
        <v>81</v>
      </c>
      <c r="F22" s="103">
        <v>86</v>
      </c>
      <c r="G22" s="103">
        <v>83</v>
      </c>
      <c r="H22" s="108"/>
      <c r="I22" s="84">
        <v>7</v>
      </c>
      <c r="J22" s="84">
        <v>8</v>
      </c>
      <c r="K22" s="84">
        <v>8</v>
      </c>
      <c r="L22" s="84">
        <v>7</v>
      </c>
      <c r="M22" s="105">
        <f t="shared" si="0"/>
        <v>250</v>
      </c>
      <c r="N22" s="106">
        <v>12</v>
      </c>
      <c r="O22" s="106">
        <f t="shared" si="1"/>
        <v>58</v>
      </c>
      <c r="P22" s="105">
        <f t="shared" si="2"/>
        <v>23</v>
      </c>
      <c r="Q22" s="107">
        <f t="shared" si="3"/>
        <v>81</v>
      </c>
    </row>
    <row r="23" spans="1:17" ht="12.75">
      <c r="A23" s="75">
        <v>15</v>
      </c>
      <c r="B23" s="101">
        <v>620</v>
      </c>
      <c r="C23" s="102" t="s">
        <v>42</v>
      </c>
      <c r="D23" s="103">
        <v>71</v>
      </c>
      <c r="E23" s="103">
        <v>73</v>
      </c>
      <c r="F23" s="103">
        <v>82</v>
      </c>
      <c r="G23" s="103">
        <v>86</v>
      </c>
      <c r="H23" s="108"/>
      <c r="I23" s="84">
        <v>7</v>
      </c>
      <c r="J23" s="84">
        <v>7</v>
      </c>
      <c r="K23" s="84">
        <v>9</v>
      </c>
      <c r="L23" s="84">
        <v>8</v>
      </c>
      <c r="M23" s="105">
        <f t="shared" si="0"/>
        <v>241</v>
      </c>
      <c r="N23" s="111">
        <v>16</v>
      </c>
      <c r="O23" s="106">
        <f t="shared" si="1"/>
        <v>54</v>
      </c>
      <c r="P23" s="105">
        <f t="shared" si="2"/>
        <v>24</v>
      </c>
      <c r="Q23" s="107">
        <f t="shared" si="3"/>
        <v>78</v>
      </c>
    </row>
    <row r="24" spans="1:17" ht="12.75">
      <c r="A24" s="75">
        <v>16</v>
      </c>
      <c r="B24" s="101">
        <v>383</v>
      </c>
      <c r="C24" s="102" t="s">
        <v>52</v>
      </c>
      <c r="D24" s="103" t="s">
        <v>143</v>
      </c>
      <c r="E24" s="103">
        <v>78</v>
      </c>
      <c r="F24" s="103">
        <v>84</v>
      </c>
      <c r="G24" s="103">
        <v>81</v>
      </c>
      <c r="H24" s="108"/>
      <c r="I24" s="84" t="s">
        <v>143</v>
      </c>
      <c r="J24" s="84">
        <v>8</v>
      </c>
      <c r="K24" s="84">
        <v>7</v>
      </c>
      <c r="L24" s="84">
        <v>6</v>
      </c>
      <c r="M24" s="105">
        <f t="shared" si="0"/>
        <v>243</v>
      </c>
      <c r="N24" s="106">
        <v>15</v>
      </c>
      <c r="O24" s="106">
        <f t="shared" si="1"/>
        <v>55</v>
      </c>
      <c r="P24" s="105">
        <f t="shared" si="2"/>
        <v>21</v>
      </c>
      <c r="Q24" s="107">
        <f t="shared" si="3"/>
        <v>76</v>
      </c>
    </row>
    <row r="25" spans="1:17" ht="12.75">
      <c r="A25" s="75">
        <v>17</v>
      </c>
      <c r="B25" s="101">
        <v>595</v>
      </c>
      <c r="C25" s="102" t="s">
        <v>69</v>
      </c>
      <c r="D25" s="103">
        <v>22</v>
      </c>
      <c r="E25" s="103">
        <v>79</v>
      </c>
      <c r="F25" s="103">
        <v>75</v>
      </c>
      <c r="G25" s="103">
        <v>86</v>
      </c>
      <c r="H25" s="108"/>
      <c r="I25" s="84">
        <v>3</v>
      </c>
      <c r="J25" s="84">
        <v>7</v>
      </c>
      <c r="K25" s="84">
        <v>7</v>
      </c>
      <c r="L25" s="84">
        <v>8</v>
      </c>
      <c r="M25" s="105">
        <f t="shared" si="0"/>
        <v>240</v>
      </c>
      <c r="N25" s="106">
        <v>17</v>
      </c>
      <c r="O25" s="106">
        <f t="shared" si="1"/>
        <v>53</v>
      </c>
      <c r="P25" s="105">
        <f t="shared" si="2"/>
        <v>22</v>
      </c>
      <c r="Q25" s="107">
        <f t="shared" si="3"/>
        <v>75</v>
      </c>
    </row>
    <row r="26" spans="1:17" ht="12.75">
      <c r="A26" s="75">
        <v>18</v>
      </c>
      <c r="B26" s="101">
        <v>76</v>
      </c>
      <c r="C26" s="102" t="s">
        <v>49</v>
      </c>
      <c r="D26" s="103">
        <v>73</v>
      </c>
      <c r="E26" s="103">
        <v>60</v>
      </c>
      <c r="F26" s="103">
        <v>80</v>
      </c>
      <c r="G26" s="103">
        <v>86</v>
      </c>
      <c r="H26" s="108"/>
      <c r="I26" s="84">
        <v>7</v>
      </c>
      <c r="J26" s="84">
        <v>5</v>
      </c>
      <c r="K26" s="84">
        <v>8</v>
      </c>
      <c r="L26" s="84">
        <v>8</v>
      </c>
      <c r="M26" s="105">
        <f t="shared" si="0"/>
        <v>239</v>
      </c>
      <c r="N26" s="106">
        <v>18</v>
      </c>
      <c r="O26" s="106">
        <f t="shared" si="1"/>
        <v>52</v>
      </c>
      <c r="P26" s="105">
        <f t="shared" si="2"/>
        <v>23</v>
      </c>
      <c r="Q26" s="107">
        <f t="shared" si="3"/>
        <v>75</v>
      </c>
    </row>
    <row r="27" spans="1:17" ht="12.75">
      <c r="A27" s="75">
        <v>19</v>
      </c>
      <c r="B27" s="109">
        <v>43</v>
      </c>
      <c r="C27" s="102" t="s">
        <v>44</v>
      </c>
      <c r="D27" s="103">
        <v>78</v>
      </c>
      <c r="E27" s="103">
        <v>80</v>
      </c>
      <c r="F27" s="103">
        <v>79</v>
      </c>
      <c r="G27" s="103">
        <v>77</v>
      </c>
      <c r="H27" s="108"/>
      <c r="I27" s="84">
        <v>9</v>
      </c>
      <c r="J27" s="84">
        <v>8</v>
      </c>
      <c r="K27" s="84">
        <v>8</v>
      </c>
      <c r="L27" s="84">
        <v>5</v>
      </c>
      <c r="M27" s="105">
        <f t="shared" si="0"/>
        <v>237</v>
      </c>
      <c r="N27" s="106">
        <v>20</v>
      </c>
      <c r="O27" s="106">
        <f t="shared" si="1"/>
        <v>50</v>
      </c>
      <c r="P27" s="105">
        <f t="shared" si="2"/>
        <v>25</v>
      </c>
      <c r="Q27" s="107">
        <f t="shared" si="3"/>
        <v>75</v>
      </c>
    </row>
    <row r="28" spans="1:17" ht="12.75">
      <c r="A28" s="75">
        <v>20</v>
      </c>
      <c r="B28" s="101">
        <v>600</v>
      </c>
      <c r="C28" s="102" t="s">
        <v>48</v>
      </c>
      <c r="D28" s="103">
        <v>73</v>
      </c>
      <c r="E28" s="103">
        <v>79</v>
      </c>
      <c r="F28" s="103">
        <v>76</v>
      </c>
      <c r="G28" s="103">
        <v>84</v>
      </c>
      <c r="H28" s="108"/>
      <c r="I28" s="84">
        <v>7</v>
      </c>
      <c r="J28" s="84">
        <v>8</v>
      </c>
      <c r="K28" s="84">
        <v>8</v>
      </c>
      <c r="L28" s="84">
        <v>7</v>
      </c>
      <c r="M28" s="105">
        <f t="shared" si="0"/>
        <v>239</v>
      </c>
      <c r="N28" s="106">
        <v>19</v>
      </c>
      <c r="O28" s="106">
        <f t="shared" si="1"/>
        <v>51</v>
      </c>
      <c r="P28" s="105">
        <f t="shared" si="2"/>
        <v>23</v>
      </c>
      <c r="Q28" s="107">
        <f t="shared" si="3"/>
        <v>74</v>
      </c>
    </row>
    <row r="29" spans="1:17" ht="12.75">
      <c r="A29" s="75">
        <v>21</v>
      </c>
      <c r="B29" s="101">
        <v>193</v>
      </c>
      <c r="C29" s="102" t="s">
        <v>74</v>
      </c>
      <c r="D29" s="103">
        <v>60</v>
      </c>
      <c r="E29" s="103">
        <v>74</v>
      </c>
      <c r="F29" s="103">
        <v>71</v>
      </c>
      <c r="G29" s="103">
        <v>77</v>
      </c>
      <c r="H29" s="108"/>
      <c r="I29" s="84">
        <v>4</v>
      </c>
      <c r="J29" s="84">
        <v>6</v>
      </c>
      <c r="K29" s="84">
        <v>5</v>
      </c>
      <c r="L29" s="84">
        <v>6</v>
      </c>
      <c r="M29" s="105">
        <f t="shared" si="0"/>
        <v>222</v>
      </c>
      <c r="N29" s="106">
        <v>21</v>
      </c>
      <c r="O29" s="106">
        <f t="shared" si="1"/>
        <v>49</v>
      </c>
      <c r="P29" s="105">
        <f t="shared" si="2"/>
        <v>17</v>
      </c>
      <c r="Q29" s="107">
        <f t="shared" si="3"/>
        <v>66</v>
      </c>
    </row>
    <row r="30" spans="1:17" ht="12.75">
      <c r="A30" s="75">
        <v>22</v>
      </c>
      <c r="B30" s="109">
        <v>53</v>
      </c>
      <c r="C30" s="102" t="s">
        <v>80</v>
      </c>
      <c r="D30" s="103">
        <v>76</v>
      </c>
      <c r="E30" s="103">
        <v>70</v>
      </c>
      <c r="F30" s="103">
        <v>70</v>
      </c>
      <c r="G30" s="103">
        <v>76</v>
      </c>
      <c r="H30" s="108"/>
      <c r="I30" s="84">
        <v>6</v>
      </c>
      <c r="J30" s="84">
        <v>6</v>
      </c>
      <c r="K30" s="84">
        <v>6</v>
      </c>
      <c r="L30" s="84">
        <v>6</v>
      </c>
      <c r="M30" s="105">
        <f t="shared" si="0"/>
        <v>222</v>
      </c>
      <c r="N30" s="106">
        <v>22</v>
      </c>
      <c r="O30" s="106">
        <f t="shared" si="1"/>
        <v>48</v>
      </c>
      <c r="P30" s="105">
        <f t="shared" si="2"/>
        <v>18</v>
      </c>
      <c r="Q30" s="107">
        <f t="shared" si="3"/>
        <v>66</v>
      </c>
    </row>
    <row r="31" spans="1:17" ht="12.75">
      <c r="A31" s="75">
        <v>23</v>
      </c>
      <c r="B31" s="101">
        <v>173</v>
      </c>
      <c r="C31" s="102" t="s">
        <v>73</v>
      </c>
      <c r="D31" s="103">
        <v>76</v>
      </c>
      <c r="E31" s="103">
        <v>67</v>
      </c>
      <c r="F31" s="103">
        <v>76</v>
      </c>
      <c r="G31" s="103">
        <v>69</v>
      </c>
      <c r="H31" s="108"/>
      <c r="I31" s="84">
        <v>8</v>
      </c>
      <c r="J31" s="84">
        <v>5</v>
      </c>
      <c r="K31" s="84">
        <v>6</v>
      </c>
      <c r="L31" s="84">
        <v>4</v>
      </c>
      <c r="M31" s="105">
        <f t="shared" si="0"/>
        <v>221</v>
      </c>
      <c r="N31" s="106">
        <v>23</v>
      </c>
      <c r="O31" s="106">
        <f t="shared" si="1"/>
        <v>47</v>
      </c>
      <c r="P31" s="105">
        <f t="shared" si="2"/>
        <v>19</v>
      </c>
      <c r="Q31" s="107">
        <f t="shared" si="3"/>
        <v>66</v>
      </c>
    </row>
    <row r="32" spans="1:17" ht="12.75">
      <c r="A32" s="75">
        <v>24</v>
      </c>
      <c r="B32" s="101">
        <v>105</v>
      </c>
      <c r="C32" s="102" t="s">
        <v>78</v>
      </c>
      <c r="D32" s="103">
        <v>44</v>
      </c>
      <c r="E32" s="103">
        <v>68</v>
      </c>
      <c r="F32" s="103">
        <v>71</v>
      </c>
      <c r="G32" s="103">
        <v>73</v>
      </c>
      <c r="H32" s="108"/>
      <c r="I32" s="84">
        <v>6</v>
      </c>
      <c r="J32" s="84">
        <v>7</v>
      </c>
      <c r="K32" s="84">
        <v>6</v>
      </c>
      <c r="L32" s="84">
        <v>4</v>
      </c>
      <c r="M32" s="105">
        <f t="shared" si="0"/>
        <v>212</v>
      </c>
      <c r="N32" s="106">
        <v>25</v>
      </c>
      <c r="O32" s="106">
        <f t="shared" si="1"/>
        <v>45</v>
      </c>
      <c r="P32" s="105">
        <f t="shared" si="2"/>
        <v>19</v>
      </c>
      <c r="Q32" s="107">
        <f t="shared" si="3"/>
        <v>64</v>
      </c>
    </row>
    <row r="33" spans="1:17" ht="12.75">
      <c r="A33" s="75">
        <v>25</v>
      </c>
      <c r="B33" s="101">
        <v>155</v>
      </c>
      <c r="C33" s="102" t="s">
        <v>79</v>
      </c>
      <c r="D33" s="103">
        <v>72</v>
      </c>
      <c r="E33" s="103">
        <v>66</v>
      </c>
      <c r="F33" s="103">
        <v>73</v>
      </c>
      <c r="G33" s="103">
        <v>75</v>
      </c>
      <c r="H33" s="108"/>
      <c r="I33" s="84">
        <v>6</v>
      </c>
      <c r="J33" s="84">
        <v>5</v>
      </c>
      <c r="K33" s="84">
        <v>6</v>
      </c>
      <c r="L33" s="84">
        <v>5</v>
      </c>
      <c r="M33" s="105">
        <f t="shared" si="0"/>
        <v>220</v>
      </c>
      <c r="N33" s="106">
        <v>24</v>
      </c>
      <c r="O33" s="106">
        <f t="shared" si="1"/>
        <v>46</v>
      </c>
      <c r="P33" s="105">
        <f t="shared" si="2"/>
        <v>17</v>
      </c>
      <c r="Q33" s="107">
        <f t="shared" si="3"/>
        <v>63</v>
      </c>
    </row>
    <row r="34" spans="1:17" ht="12.75">
      <c r="A34" s="75">
        <v>26</v>
      </c>
      <c r="B34" s="101">
        <v>109</v>
      </c>
      <c r="C34" s="102" t="s">
        <v>50</v>
      </c>
      <c r="D34" s="103">
        <v>63</v>
      </c>
      <c r="E34" s="103">
        <v>66</v>
      </c>
      <c r="F34" s="103">
        <v>53</v>
      </c>
      <c r="G34" s="103">
        <v>76</v>
      </c>
      <c r="H34" s="108"/>
      <c r="I34" s="84">
        <v>5</v>
      </c>
      <c r="J34" s="84">
        <v>6</v>
      </c>
      <c r="K34" s="84">
        <v>4</v>
      </c>
      <c r="L34" s="84">
        <v>7</v>
      </c>
      <c r="M34" s="105">
        <f t="shared" si="0"/>
        <v>205</v>
      </c>
      <c r="N34" s="106">
        <v>26</v>
      </c>
      <c r="O34" s="106">
        <f t="shared" si="1"/>
        <v>44</v>
      </c>
      <c r="P34" s="105">
        <f t="shared" si="2"/>
        <v>18</v>
      </c>
      <c r="Q34" s="107">
        <f t="shared" si="3"/>
        <v>62</v>
      </c>
    </row>
    <row r="35" spans="1:17" ht="12.75">
      <c r="A35" s="75">
        <v>27</v>
      </c>
      <c r="B35" s="101">
        <v>515</v>
      </c>
      <c r="C35" s="102" t="s">
        <v>75</v>
      </c>
      <c r="D35" s="103">
        <v>15</v>
      </c>
      <c r="E35" s="103">
        <v>71</v>
      </c>
      <c r="F35" s="103">
        <v>48</v>
      </c>
      <c r="G35" s="103">
        <v>80</v>
      </c>
      <c r="H35" s="108"/>
      <c r="I35" s="84">
        <v>4</v>
      </c>
      <c r="J35" s="84">
        <v>7</v>
      </c>
      <c r="K35" s="84">
        <v>5</v>
      </c>
      <c r="L35" s="84">
        <v>7</v>
      </c>
      <c r="M35" s="105">
        <f t="shared" si="0"/>
        <v>199</v>
      </c>
      <c r="N35" s="106">
        <v>27</v>
      </c>
      <c r="O35" s="106">
        <f t="shared" si="1"/>
        <v>43</v>
      </c>
      <c r="P35" s="105">
        <f t="shared" si="2"/>
        <v>19</v>
      </c>
      <c r="Q35" s="107">
        <f t="shared" si="3"/>
        <v>62</v>
      </c>
    </row>
    <row r="36" spans="1:17" ht="12.75">
      <c r="A36" s="75">
        <v>28</v>
      </c>
      <c r="B36" s="109">
        <v>14</v>
      </c>
      <c r="C36" s="102" t="s">
        <v>64</v>
      </c>
      <c r="D36" s="103">
        <v>66</v>
      </c>
      <c r="E36" s="103">
        <v>8</v>
      </c>
      <c r="F36" s="103">
        <v>68</v>
      </c>
      <c r="G36" s="103">
        <v>65</v>
      </c>
      <c r="H36" s="108"/>
      <c r="I36" s="84">
        <v>6</v>
      </c>
      <c r="J36" s="84">
        <v>3</v>
      </c>
      <c r="K36" s="84">
        <v>5</v>
      </c>
      <c r="L36" s="84">
        <v>6</v>
      </c>
      <c r="M36" s="105">
        <f t="shared" si="0"/>
        <v>199</v>
      </c>
      <c r="N36" s="106">
        <v>28</v>
      </c>
      <c r="O36" s="106">
        <f t="shared" si="1"/>
        <v>42</v>
      </c>
      <c r="P36" s="105">
        <f t="shared" si="2"/>
        <v>17</v>
      </c>
      <c r="Q36" s="107">
        <f t="shared" si="3"/>
        <v>59</v>
      </c>
    </row>
    <row r="37" spans="1:17" ht="12.75">
      <c r="A37" s="75">
        <v>29</v>
      </c>
      <c r="B37" s="109">
        <v>192</v>
      </c>
      <c r="C37" s="102" t="s">
        <v>110</v>
      </c>
      <c r="D37" s="103">
        <v>57</v>
      </c>
      <c r="E37" s="103">
        <v>61</v>
      </c>
      <c r="F37" s="103">
        <v>65</v>
      </c>
      <c r="G37" s="103">
        <v>68</v>
      </c>
      <c r="H37" s="108"/>
      <c r="I37" s="84">
        <v>6</v>
      </c>
      <c r="J37" s="84">
        <v>6</v>
      </c>
      <c r="K37" s="84">
        <v>5</v>
      </c>
      <c r="L37" s="84">
        <v>6</v>
      </c>
      <c r="M37" s="105">
        <f t="shared" si="0"/>
        <v>194</v>
      </c>
      <c r="N37" s="106">
        <v>29</v>
      </c>
      <c r="O37" s="106">
        <f t="shared" si="1"/>
        <v>41</v>
      </c>
      <c r="P37" s="105">
        <f t="shared" si="2"/>
        <v>18</v>
      </c>
      <c r="Q37" s="107">
        <f t="shared" si="3"/>
        <v>59</v>
      </c>
    </row>
    <row r="38" spans="1:17" ht="12.75">
      <c r="A38" s="75">
        <v>30</v>
      </c>
      <c r="B38" s="109">
        <v>260</v>
      </c>
      <c r="C38" s="102" t="s">
        <v>77</v>
      </c>
      <c r="D38" s="103">
        <v>68</v>
      </c>
      <c r="E38" s="103">
        <v>68</v>
      </c>
      <c r="F38" s="103">
        <v>33</v>
      </c>
      <c r="G38" s="103">
        <v>54</v>
      </c>
      <c r="H38" s="108"/>
      <c r="I38" s="84">
        <v>7</v>
      </c>
      <c r="J38" s="84">
        <v>6</v>
      </c>
      <c r="K38" s="84">
        <v>4</v>
      </c>
      <c r="L38" s="84">
        <v>5</v>
      </c>
      <c r="M38" s="105">
        <f t="shared" si="0"/>
        <v>190</v>
      </c>
      <c r="N38" s="106">
        <v>30</v>
      </c>
      <c r="O38" s="106">
        <f t="shared" si="1"/>
        <v>40</v>
      </c>
      <c r="P38" s="105">
        <f t="shared" si="2"/>
        <v>18</v>
      </c>
      <c r="Q38" s="107">
        <f t="shared" si="3"/>
        <v>58</v>
      </c>
    </row>
    <row r="39" spans="1:17" ht="12.75">
      <c r="A39" s="75">
        <v>31</v>
      </c>
      <c r="B39" s="109">
        <v>219</v>
      </c>
      <c r="C39" s="102" t="s">
        <v>40</v>
      </c>
      <c r="D39" s="103">
        <v>61</v>
      </c>
      <c r="E39" s="103">
        <v>62</v>
      </c>
      <c r="F39" s="103">
        <v>20</v>
      </c>
      <c r="G39" s="103">
        <v>0</v>
      </c>
      <c r="H39" s="108"/>
      <c r="I39" s="84">
        <v>5</v>
      </c>
      <c r="J39" s="84">
        <v>5</v>
      </c>
      <c r="K39" s="84">
        <v>4</v>
      </c>
      <c r="L39" s="84" t="s">
        <v>143</v>
      </c>
      <c r="M39" s="105">
        <f t="shared" si="0"/>
        <v>143</v>
      </c>
      <c r="N39" s="106">
        <v>32</v>
      </c>
      <c r="O39" s="106">
        <f t="shared" si="1"/>
        <v>38</v>
      </c>
      <c r="P39" s="105">
        <f t="shared" si="2"/>
        <v>14</v>
      </c>
      <c r="Q39" s="107">
        <f t="shared" si="3"/>
        <v>52</v>
      </c>
    </row>
    <row r="40" spans="1:17" ht="12.75">
      <c r="A40" s="75">
        <v>32</v>
      </c>
      <c r="B40" s="101">
        <v>84</v>
      </c>
      <c r="C40" s="102" t="s">
        <v>86</v>
      </c>
      <c r="D40" s="103">
        <v>51</v>
      </c>
      <c r="E40" s="103">
        <v>17</v>
      </c>
      <c r="F40" s="103">
        <v>26</v>
      </c>
      <c r="G40" s="103">
        <v>15</v>
      </c>
      <c r="H40" s="108"/>
      <c r="I40" s="84">
        <v>4</v>
      </c>
      <c r="J40" s="84">
        <v>4</v>
      </c>
      <c r="K40" s="84">
        <v>4</v>
      </c>
      <c r="L40" s="84">
        <v>5</v>
      </c>
      <c r="M40" s="105">
        <f t="shared" si="0"/>
        <v>94</v>
      </c>
      <c r="N40" s="106">
        <v>34</v>
      </c>
      <c r="O40" s="106">
        <f t="shared" si="1"/>
        <v>36</v>
      </c>
      <c r="P40" s="105">
        <f t="shared" si="2"/>
        <v>13</v>
      </c>
      <c r="Q40" s="107">
        <f t="shared" si="3"/>
        <v>49</v>
      </c>
    </row>
    <row r="41" spans="1:17" ht="12.75">
      <c r="A41" s="75">
        <v>33</v>
      </c>
      <c r="B41" s="101">
        <v>264</v>
      </c>
      <c r="C41" s="102" t="s">
        <v>116</v>
      </c>
      <c r="D41" s="103">
        <v>64</v>
      </c>
      <c r="E41" s="103">
        <v>65</v>
      </c>
      <c r="F41" s="103">
        <v>0</v>
      </c>
      <c r="G41" s="103">
        <v>0</v>
      </c>
      <c r="H41" s="104"/>
      <c r="I41" s="103">
        <v>5</v>
      </c>
      <c r="J41" s="103">
        <v>4</v>
      </c>
      <c r="K41" s="103" t="s">
        <v>143</v>
      </c>
      <c r="L41" s="103" t="s">
        <v>143</v>
      </c>
      <c r="M41" s="105">
        <f t="shared" si="0"/>
        <v>129</v>
      </c>
      <c r="N41" s="106">
        <v>33</v>
      </c>
      <c r="O41" s="106">
        <f t="shared" si="1"/>
        <v>37</v>
      </c>
      <c r="P41" s="105">
        <f>+SUM(LARGE(I41:L41,1)+LARGE(I41:L41,2))</f>
        <v>9</v>
      </c>
      <c r="Q41" s="107">
        <f t="shared" si="3"/>
        <v>46</v>
      </c>
    </row>
    <row r="42" spans="1:17" ht="12.75">
      <c r="A42" s="75">
        <v>34</v>
      </c>
      <c r="B42" s="109">
        <v>97</v>
      </c>
      <c r="C42" s="102" t="s">
        <v>81</v>
      </c>
      <c r="D42" s="103" t="s">
        <v>143</v>
      </c>
      <c r="E42" s="103" t="s">
        <v>143</v>
      </c>
      <c r="F42" s="114">
        <v>1</v>
      </c>
      <c r="G42" s="103" t="s">
        <v>143</v>
      </c>
      <c r="H42" s="108"/>
      <c r="I42" s="84" t="s">
        <v>143</v>
      </c>
      <c r="J42" s="84" t="s">
        <v>143</v>
      </c>
      <c r="K42" s="84">
        <v>5</v>
      </c>
      <c r="L42" s="84" t="s">
        <v>143</v>
      </c>
      <c r="M42" s="105">
        <f>+SUM(LARGE(D42:G42,1))</f>
        <v>1</v>
      </c>
      <c r="N42" s="106">
        <v>37</v>
      </c>
      <c r="O42" s="106">
        <f t="shared" si="1"/>
        <v>33</v>
      </c>
      <c r="P42" s="105">
        <f>+SUM(LARGE(I42:L42,1))</f>
        <v>5</v>
      </c>
      <c r="Q42" s="107">
        <f t="shared" si="3"/>
        <v>38</v>
      </c>
    </row>
    <row r="43" spans="1:17" ht="12.75">
      <c r="A43" s="75">
        <v>35</v>
      </c>
      <c r="B43" s="101">
        <v>141</v>
      </c>
      <c r="C43" s="102" t="s">
        <v>54</v>
      </c>
      <c r="D43" s="103">
        <v>47</v>
      </c>
      <c r="E43" s="103">
        <v>47</v>
      </c>
      <c r="F43" s="103">
        <v>73</v>
      </c>
      <c r="G43" s="103">
        <v>22</v>
      </c>
      <c r="H43" s="108"/>
      <c r="I43" s="84">
        <v>5</v>
      </c>
      <c r="J43" s="84">
        <v>5</v>
      </c>
      <c r="K43" s="84">
        <v>7</v>
      </c>
      <c r="L43" s="84">
        <v>3</v>
      </c>
      <c r="M43" s="105">
        <f>+SUM(LARGE(D43:G43,1)+LARGE(D43:G43,2)+LARGE(D43:G43,3))</f>
        <v>167</v>
      </c>
      <c r="N43" s="106">
        <v>31</v>
      </c>
      <c r="O43" s="106">
        <f t="shared" si="1"/>
        <v>39</v>
      </c>
      <c r="P43" s="105">
        <f>+SUM(LARGE(I43:L43,1)+LARGE(I43:L43,2)+LARGE(I43:L43,3))</f>
        <v>17</v>
      </c>
      <c r="Q43" s="107">
        <f t="shared" si="3"/>
        <v>56</v>
      </c>
    </row>
    <row r="44" spans="1:17" ht="12.75">
      <c r="A44" s="75">
        <v>36</v>
      </c>
      <c r="B44" s="101">
        <v>156</v>
      </c>
      <c r="C44" s="102" t="s">
        <v>67</v>
      </c>
      <c r="D44" s="103">
        <v>79</v>
      </c>
      <c r="E44" s="103">
        <v>27</v>
      </c>
      <c r="F44" s="103">
        <v>83</v>
      </c>
      <c r="G44" s="103">
        <v>86</v>
      </c>
      <c r="H44" s="108"/>
      <c r="I44" s="84" t="s">
        <v>143</v>
      </c>
      <c r="J44" s="84" t="s">
        <v>143</v>
      </c>
      <c r="K44" s="84" t="s">
        <v>143</v>
      </c>
      <c r="L44" s="84" t="s">
        <v>143</v>
      </c>
      <c r="M44" s="105">
        <f>+SUM(LARGE(D44:G44,1)+LARGE(D44:G44,2)+LARGE(D44:G44,3))</f>
        <v>248</v>
      </c>
      <c r="N44" s="84" t="s">
        <v>143</v>
      </c>
      <c r="O44" s="84" t="s">
        <v>143</v>
      </c>
      <c r="P44" s="105">
        <v>0</v>
      </c>
      <c r="Q44" s="107">
        <v>0</v>
      </c>
    </row>
    <row r="45" spans="1:17" ht="12.75">
      <c r="A45" s="75">
        <v>37</v>
      </c>
      <c r="B45" s="101">
        <v>157</v>
      </c>
      <c r="C45" s="102" t="s">
        <v>146</v>
      </c>
      <c r="D45" s="103" t="s">
        <v>143</v>
      </c>
      <c r="E45" s="103" t="s">
        <v>143</v>
      </c>
      <c r="F45" s="103" t="s">
        <v>143</v>
      </c>
      <c r="G45" s="103" t="s">
        <v>143</v>
      </c>
      <c r="H45" s="108"/>
      <c r="I45" s="84" t="s">
        <v>143</v>
      </c>
      <c r="J45" s="84" t="s">
        <v>143</v>
      </c>
      <c r="K45" s="84" t="s">
        <v>143</v>
      </c>
      <c r="L45" s="84" t="s">
        <v>143</v>
      </c>
      <c r="M45" s="103" t="s">
        <v>143</v>
      </c>
      <c r="N45" s="103" t="s">
        <v>143</v>
      </c>
      <c r="O45" s="103" t="s">
        <v>143</v>
      </c>
      <c r="P45" s="103" t="s">
        <v>143</v>
      </c>
      <c r="Q45" s="112" t="s">
        <v>143</v>
      </c>
    </row>
  </sheetData>
  <sheetProtection selectLockedCells="1" selectUnlockedCells="1"/>
  <mergeCells count="2">
    <mergeCell ref="I5:L5"/>
    <mergeCell ref="O5:P5"/>
  </mergeCells>
  <conditionalFormatting sqref="I9:L9">
    <cfRule type="cellIs" priority="1" dxfId="4" operator="equal" stopIfTrue="1">
      <formula>LARGE(Hathern!$D1:$G1,1)</formula>
    </cfRule>
    <cfRule type="cellIs" priority="2" dxfId="4" operator="equal" stopIfTrue="1">
      <formula>LARGE(Hathern!$D1:$G1,2)</formula>
    </cfRule>
    <cfRule type="cellIs" priority="3" dxfId="4" operator="equal" stopIfTrue="1">
      <formula>LARGE(Hathern!$D1:$G1,3)</formula>
    </cfRule>
  </conditionalFormatting>
  <conditionalFormatting sqref="D9:G45">
    <cfRule type="cellIs" priority="4" dxfId="59" operator="equal" stopIfTrue="1">
      <formula>LARGE(Rugby!$D$9:$G$58,1)</formula>
    </cfRule>
    <cfRule type="expression" priority="5" dxfId="60" stopIfTrue="1">
      <formula>OR(Rugby!D9=LARGE(Rugby!$D1:$G1,1),Rugby!D9=LARGE(Rugby!$D1:$G1,2),Rugby!D9=LARGE(Rugby!$D1:$G1,3))</formula>
    </cfRule>
  </conditionalFormatting>
  <conditionalFormatting sqref="M45:P45">
    <cfRule type="cellIs" priority="6" dxfId="59" operator="equal" stopIfTrue="1">
      <formula>LARGE(Fordham!$D$9:$G$48,1)</formula>
    </cfRule>
    <cfRule type="expression" priority="7" dxfId="60" stopIfTrue="1">
      <formula>OR(Fordham!M45=LARGE(Fordham!$D1:$G1,1),Fordham!M45=LARGE(Fordham!$D1:$G1,2),Fordham!M45=LARGE(Fordham!$D1:$G1,3))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2" width="5.8515625" style="1" customWidth="1"/>
    <col min="3" max="3" width="16.281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00390625" style="1" customWidth="1"/>
    <col min="10" max="10" width="2.710937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4.25">
      <c r="A5" s="61" t="s">
        <v>21</v>
      </c>
      <c r="B5" s="92" t="s">
        <v>125</v>
      </c>
      <c r="C5" s="23"/>
      <c r="D5" s="23"/>
      <c r="E5" s="93" t="s">
        <v>147</v>
      </c>
      <c r="G5" s="1" t="s">
        <v>127</v>
      </c>
      <c r="J5" s="76"/>
      <c r="K5" s="120" t="s">
        <v>26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30</v>
      </c>
      <c r="C9" s="102" t="s">
        <v>36</v>
      </c>
      <c r="D9" s="103">
        <v>99</v>
      </c>
      <c r="E9" s="103">
        <v>96</v>
      </c>
      <c r="F9" s="103">
        <v>103</v>
      </c>
      <c r="G9" s="103">
        <v>101</v>
      </c>
      <c r="H9" s="103"/>
      <c r="I9" s="103">
        <v>98</v>
      </c>
      <c r="J9" s="108"/>
      <c r="K9" s="84">
        <v>10</v>
      </c>
      <c r="L9" s="84">
        <v>10</v>
      </c>
      <c r="M9" s="84">
        <v>10</v>
      </c>
      <c r="N9" s="84">
        <v>10</v>
      </c>
      <c r="O9" s="105">
        <f aca="true" t="shared" si="0" ref="O9:O29">+SUM(LARGE(D9:G9,1)+LARGE(D9:G9,2)+LARGE(D9:G9,3))</f>
        <v>303</v>
      </c>
      <c r="P9" s="106">
        <v>1</v>
      </c>
      <c r="Q9" s="106">
        <f aca="true" t="shared" si="1" ref="Q9:Q29">70-P9</f>
        <v>69</v>
      </c>
      <c r="R9" s="105">
        <f aca="true" t="shared" si="2" ref="R9:R29">+SUM(LARGE(K9:N9,1)+LARGE(K9:N9,2)+LARGE(K9:N9,3))</f>
        <v>30</v>
      </c>
      <c r="S9" s="107">
        <v>100</v>
      </c>
    </row>
    <row r="10" spans="1:19" ht="12.75">
      <c r="A10" s="75">
        <v>2</v>
      </c>
      <c r="B10" s="101">
        <v>471</v>
      </c>
      <c r="C10" s="102" t="s">
        <v>45</v>
      </c>
      <c r="D10" s="103">
        <v>98</v>
      </c>
      <c r="E10" s="103">
        <v>100</v>
      </c>
      <c r="F10" s="103">
        <v>96</v>
      </c>
      <c r="G10" s="103">
        <v>96</v>
      </c>
      <c r="H10" s="103"/>
      <c r="I10" s="103">
        <v>96</v>
      </c>
      <c r="J10" s="108"/>
      <c r="K10" s="84">
        <v>10</v>
      </c>
      <c r="L10" s="84">
        <v>10</v>
      </c>
      <c r="M10" s="84">
        <v>10</v>
      </c>
      <c r="N10" s="84">
        <v>10</v>
      </c>
      <c r="O10" s="105">
        <f t="shared" si="0"/>
        <v>294</v>
      </c>
      <c r="P10" s="106">
        <v>2</v>
      </c>
      <c r="Q10" s="106">
        <f t="shared" si="1"/>
        <v>68</v>
      </c>
      <c r="R10" s="105">
        <f t="shared" si="2"/>
        <v>30</v>
      </c>
      <c r="S10" s="107">
        <f aca="true" t="shared" si="3" ref="S10:S29">R10+Q10</f>
        <v>98</v>
      </c>
    </row>
    <row r="11" spans="1:19" ht="12.75">
      <c r="A11" s="75">
        <v>3</v>
      </c>
      <c r="B11" s="101">
        <v>546</v>
      </c>
      <c r="C11" s="102" t="s">
        <v>38</v>
      </c>
      <c r="D11" s="103">
        <v>97</v>
      </c>
      <c r="E11" s="103">
        <v>92</v>
      </c>
      <c r="F11" s="103">
        <v>91</v>
      </c>
      <c r="G11" s="103">
        <v>90</v>
      </c>
      <c r="H11" s="103"/>
      <c r="I11" s="103">
        <v>91</v>
      </c>
      <c r="J11" s="108"/>
      <c r="K11" s="84">
        <v>9</v>
      </c>
      <c r="L11" s="84">
        <v>8</v>
      </c>
      <c r="M11" s="84">
        <v>9</v>
      </c>
      <c r="N11" s="84">
        <v>10</v>
      </c>
      <c r="O11" s="105">
        <f t="shared" si="0"/>
        <v>280</v>
      </c>
      <c r="P11" s="106">
        <v>3</v>
      </c>
      <c r="Q11" s="106">
        <f t="shared" si="1"/>
        <v>67</v>
      </c>
      <c r="R11" s="105">
        <f t="shared" si="2"/>
        <v>28</v>
      </c>
      <c r="S11" s="107">
        <f t="shared" si="3"/>
        <v>95</v>
      </c>
    </row>
    <row r="12" spans="1:19" ht="12.75">
      <c r="A12" s="75">
        <v>4</v>
      </c>
      <c r="B12" s="101">
        <v>70</v>
      </c>
      <c r="C12" s="102" t="s">
        <v>37</v>
      </c>
      <c r="D12" s="103">
        <v>92</v>
      </c>
      <c r="E12" s="103">
        <v>92</v>
      </c>
      <c r="F12" s="103">
        <v>86</v>
      </c>
      <c r="G12" s="103">
        <v>94</v>
      </c>
      <c r="H12" s="103"/>
      <c r="I12" s="103">
        <v>88</v>
      </c>
      <c r="J12" s="108"/>
      <c r="K12" s="84">
        <v>9</v>
      </c>
      <c r="L12" s="84">
        <v>9</v>
      </c>
      <c r="M12" s="84">
        <v>8</v>
      </c>
      <c r="N12" s="84">
        <v>9</v>
      </c>
      <c r="O12" s="105">
        <f t="shared" si="0"/>
        <v>278</v>
      </c>
      <c r="P12" s="106">
        <v>5</v>
      </c>
      <c r="Q12" s="106">
        <f t="shared" si="1"/>
        <v>65</v>
      </c>
      <c r="R12" s="105">
        <f t="shared" si="2"/>
        <v>27</v>
      </c>
      <c r="S12" s="107">
        <f t="shared" si="3"/>
        <v>92</v>
      </c>
    </row>
    <row r="13" spans="1:19" ht="12.75">
      <c r="A13" s="75">
        <v>5</v>
      </c>
      <c r="B13" s="109">
        <v>100</v>
      </c>
      <c r="C13" s="102" t="s">
        <v>55</v>
      </c>
      <c r="D13" s="103">
        <v>91</v>
      </c>
      <c r="E13" s="103">
        <v>91</v>
      </c>
      <c r="F13" s="103">
        <v>90</v>
      </c>
      <c r="G13" s="103">
        <v>87</v>
      </c>
      <c r="H13" s="103"/>
      <c r="I13" s="103">
        <v>86</v>
      </c>
      <c r="J13" s="108"/>
      <c r="K13" s="84">
        <v>10</v>
      </c>
      <c r="L13" s="84">
        <v>8</v>
      </c>
      <c r="M13" s="84">
        <v>10</v>
      </c>
      <c r="N13" s="84">
        <v>8</v>
      </c>
      <c r="O13" s="105">
        <f t="shared" si="0"/>
        <v>272</v>
      </c>
      <c r="P13" s="106">
        <v>6</v>
      </c>
      <c r="Q13" s="106">
        <f t="shared" si="1"/>
        <v>64</v>
      </c>
      <c r="R13" s="105">
        <f t="shared" si="2"/>
        <v>28</v>
      </c>
      <c r="S13" s="107">
        <f t="shared" si="3"/>
        <v>92</v>
      </c>
    </row>
    <row r="14" spans="1:19" ht="12.75">
      <c r="A14" s="75">
        <v>6</v>
      </c>
      <c r="B14" s="101">
        <v>620</v>
      </c>
      <c r="C14" s="102" t="s">
        <v>42</v>
      </c>
      <c r="D14" s="103">
        <v>91</v>
      </c>
      <c r="E14" s="103">
        <v>91</v>
      </c>
      <c r="F14" s="103">
        <v>85</v>
      </c>
      <c r="G14" s="103">
        <v>88</v>
      </c>
      <c r="H14" s="103"/>
      <c r="I14" s="103">
        <v>82</v>
      </c>
      <c r="J14" s="108"/>
      <c r="K14" s="84">
        <v>8</v>
      </c>
      <c r="L14" s="84">
        <v>9</v>
      </c>
      <c r="M14" s="84">
        <v>7</v>
      </c>
      <c r="N14" s="84">
        <v>9</v>
      </c>
      <c r="O14" s="105">
        <f t="shared" si="0"/>
        <v>270</v>
      </c>
      <c r="P14" s="106">
        <v>7</v>
      </c>
      <c r="Q14" s="106">
        <f t="shared" si="1"/>
        <v>63</v>
      </c>
      <c r="R14" s="105">
        <f t="shared" si="2"/>
        <v>26</v>
      </c>
      <c r="S14" s="107">
        <f t="shared" si="3"/>
        <v>89</v>
      </c>
    </row>
    <row r="15" spans="1:19" ht="12.75">
      <c r="A15" s="75">
        <v>7</v>
      </c>
      <c r="B15" s="101">
        <v>13</v>
      </c>
      <c r="C15" s="102" t="s">
        <v>41</v>
      </c>
      <c r="D15" s="103">
        <v>91</v>
      </c>
      <c r="E15" s="103">
        <v>92</v>
      </c>
      <c r="F15" s="103">
        <v>86</v>
      </c>
      <c r="G15" s="103">
        <v>66</v>
      </c>
      <c r="H15" s="103">
        <v>88</v>
      </c>
      <c r="I15" s="103"/>
      <c r="J15" s="108"/>
      <c r="K15" s="84">
        <v>6</v>
      </c>
      <c r="L15" s="84">
        <v>10</v>
      </c>
      <c r="M15" s="84">
        <v>9</v>
      </c>
      <c r="N15" s="84">
        <v>4</v>
      </c>
      <c r="O15" s="105">
        <f t="shared" si="0"/>
        <v>269</v>
      </c>
      <c r="P15" s="106">
        <v>9</v>
      </c>
      <c r="Q15" s="106">
        <f t="shared" si="1"/>
        <v>61</v>
      </c>
      <c r="R15" s="105">
        <f t="shared" si="2"/>
        <v>25</v>
      </c>
      <c r="S15" s="107">
        <f t="shared" si="3"/>
        <v>86</v>
      </c>
    </row>
    <row r="16" spans="1:19" ht="12.75">
      <c r="A16" s="75">
        <v>8</v>
      </c>
      <c r="B16" s="101">
        <v>144</v>
      </c>
      <c r="C16" s="102" t="s">
        <v>149</v>
      </c>
      <c r="D16" s="103">
        <v>93</v>
      </c>
      <c r="E16" s="103">
        <v>88</v>
      </c>
      <c r="F16" s="103">
        <v>84</v>
      </c>
      <c r="G16" s="103">
        <v>88</v>
      </c>
      <c r="H16" s="103"/>
      <c r="I16" s="103">
        <v>90</v>
      </c>
      <c r="J16" s="108"/>
      <c r="K16" s="84">
        <v>8</v>
      </c>
      <c r="L16" s="84">
        <v>6</v>
      </c>
      <c r="M16" s="84">
        <v>8</v>
      </c>
      <c r="N16" s="84">
        <v>9</v>
      </c>
      <c r="O16" s="105">
        <f t="shared" si="0"/>
        <v>269</v>
      </c>
      <c r="P16" s="106">
        <v>4</v>
      </c>
      <c r="Q16" s="106">
        <f t="shared" si="1"/>
        <v>66</v>
      </c>
      <c r="R16" s="105">
        <f t="shared" si="2"/>
        <v>25</v>
      </c>
      <c r="S16" s="107">
        <f t="shared" si="3"/>
        <v>91</v>
      </c>
    </row>
    <row r="17" spans="1:19" ht="12.75">
      <c r="A17" s="75">
        <v>9</v>
      </c>
      <c r="B17" s="101">
        <v>259</v>
      </c>
      <c r="C17" s="102" t="s">
        <v>43</v>
      </c>
      <c r="D17" s="103">
        <v>87</v>
      </c>
      <c r="E17" s="103">
        <v>85</v>
      </c>
      <c r="F17" s="103">
        <v>87</v>
      </c>
      <c r="G17" s="103">
        <v>85</v>
      </c>
      <c r="H17" s="103">
        <v>84</v>
      </c>
      <c r="I17" s="103"/>
      <c r="J17" s="108"/>
      <c r="K17" s="84">
        <v>9</v>
      </c>
      <c r="L17" s="84">
        <v>5</v>
      </c>
      <c r="M17" s="84">
        <v>7</v>
      </c>
      <c r="N17" s="84">
        <v>6</v>
      </c>
      <c r="O17" s="105">
        <f t="shared" si="0"/>
        <v>259</v>
      </c>
      <c r="P17" s="111">
        <v>11</v>
      </c>
      <c r="Q17" s="106">
        <f t="shared" si="1"/>
        <v>59</v>
      </c>
      <c r="R17" s="105">
        <f t="shared" si="2"/>
        <v>22</v>
      </c>
      <c r="S17" s="107">
        <f t="shared" si="3"/>
        <v>81</v>
      </c>
    </row>
    <row r="18" spans="1:19" ht="12.75">
      <c r="A18" s="75">
        <v>10</v>
      </c>
      <c r="B18" s="110">
        <v>40</v>
      </c>
      <c r="C18" s="102" t="s">
        <v>39</v>
      </c>
      <c r="D18" s="103">
        <v>81</v>
      </c>
      <c r="E18" s="103">
        <v>90</v>
      </c>
      <c r="F18" s="103">
        <v>84</v>
      </c>
      <c r="G18" s="103">
        <v>85</v>
      </c>
      <c r="H18" s="103">
        <v>88</v>
      </c>
      <c r="I18" s="103">
        <v>79</v>
      </c>
      <c r="J18" s="108"/>
      <c r="K18" s="84">
        <v>8</v>
      </c>
      <c r="L18" s="84">
        <v>7</v>
      </c>
      <c r="M18" s="84">
        <v>5</v>
      </c>
      <c r="N18" s="84">
        <v>7</v>
      </c>
      <c r="O18" s="105">
        <f t="shared" si="0"/>
        <v>259</v>
      </c>
      <c r="P18" s="106">
        <v>8</v>
      </c>
      <c r="Q18" s="106">
        <f t="shared" si="1"/>
        <v>62</v>
      </c>
      <c r="R18" s="105">
        <f t="shared" si="2"/>
        <v>22</v>
      </c>
      <c r="S18" s="107">
        <f t="shared" si="3"/>
        <v>84</v>
      </c>
    </row>
    <row r="19" spans="1:19" ht="12.75">
      <c r="A19" s="75">
        <v>11</v>
      </c>
      <c r="B19" s="101">
        <v>156</v>
      </c>
      <c r="C19" s="102" t="s">
        <v>67</v>
      </c>
      <c r="D19" s="103">
        <v>81</v>
      </c>
      <c r="E19" s="103">
        <v>87</v>
      </c>
      <c r="F19" s="103">
        <v>89</v>
      </c>
      <c r="G19" s="103">
        <v>81</v>
      </c>
      <c r="H19" s="103"/>
      <c r="I19" s="103"/>
      <c r="J19" s="108"/>
      <c r="K19" s="84">
        <v>0</v>
      </c>
      <c r="L19" s="84">
        <v>0</v>
      </c>
      <c r="M19" s="84">
        <v>0</v>
      </c>
      <c r="N19" s="84">
        <v>0</v>
      </c>
      <c r="O19" s="105">
        <f t="shared" si="0"/>
        <v>257</v>
      </c>
      <c r="P19" s="106">
        <v>70</v>
      </c>
      <c r="Q19" s="106">
        <f t="shared" si="1"/>
        <v>0</v>
      </c>
      <c r="R19" s="105">
        <f t="shared" si="2"/>
        <v>0</v>
      </c>
      <c r="S19" s="107">
        <f t="shared" si="3"/>
        <v>0</v>
      </c>
    </row>
    <row r="20" spans="1:19" ht="12.75">
      <c r="A20" s="75">
        <v>12</v>
      </c>
      <c r="B20" s="101">
        <v>681</v>
      </c>
      <c r="C20" s="102" t="s">
        <v>71</v>
      </c>
      <c r="D20" s="103">
        <v>84</v>
      </c>
      <c r="E20" s="103">
        <v>82</v>
      </c>
      <c r="F20" s="103">
        <v>87</v>
      </c>
      <c r="G20" s="103">
        <v>85</v>
      </c>
      <c r="H20" s="103">
        <v>84</v>
      </c>
      <c r="I20" s="103"/>
      <c r="J20" s="108"/>
      <c r="K20" s="84">
        <v>7</v>
      </c>
      <c r="L20" s="84">
        <v>6</v>
      </c>
      <c r="M20" s="84">
        <v>9</v>
      </c>
      <c r="N20" s="84">
        <v>7</v>
      </c>
      <c r="O20" s="105">
        <f t="shared" si="0"/>
        <v>256</v>
      </c>
      <c r="P20" s="106">
        <v>10</v>
      </c>
      <c r="Q20" s="106">
        <f t="shared" si="1"/>
        <v>60</v>
      </c>
      <c r="R20" s="105">
        <f t="shared" si="2"/>
        <v>23</v>
      </c>
      <c r="S20" s="107">
        <f t="shared" si="3"/>
        <v>83</v>
      </c>
    </row>
    <row r="21" spans="1:19" ht="12.75">
      <c r="A21" s="75">
        <v>13</v>
      </c>
      <c r="B21" s="101">
        <v>383</v>
      </c>
      <c r="C21" s="102" t="s">
        <v>52</v>
      </c>
      <c r="D21" s="103">
        <v>73</v>
      </c>
      <c r="E21" s="103">
        <v>85</v>
      </c>
      <c r="F21" s="103">
        <v>87</v>
      </c>
      <c r="G21" s="103">
        <v>78</v>
      </c>
      <c r="H21" s="103">
        <v>39</v>
      </c>
      <c r="I21" s="103"/>
      <c r="J21" s="108"/>
      <c r="K21" s="84">
        <v>5</v>
      </c>
      <c r="L21" s="84">
        <v>7</v>
      </c>
      <c r="M21" s="84">
        <v>6</v>
      </c>
      <c r="N21" s="84">
        <v>5</v>
      </c>
      <c r="O21" s="105">
        <f t="shared" si="0"/>
        <v>250</v>
      </c>
      <c r="P21" s="106">
        <v>15</v>
      </c>
      <c r="Q21" s="106">
        <f t="shared" si="1"/>
        <v>55</v>
      </c>
      <c r="R21" s="105">
        <f t="shared" si="2"/>
        <v>18</v>
      </c>
      <c r="S21" s="107">
        <f t="shared" si="3"/>
        <v>73</v>
      </c>
    </row>
    <row r="22" spans="1:19" ht="12.75">
      <c r="A22" s="75">
        <v>14</v>
      </c>
      <c r="B22" s="109">
        <v>43</v>
      </c>
      <c r="C22" s="102" t="s">
        <v>44</v>
      </c>
      <c r="D22" s="103">
        <v>43</v>
      </c>
      <c r="E22" s="103">
        <v>74</v>
      </c>
      <c r="F22" s="103">
        <v>90</v>
      </c>
      <c r="G22" s="103">
        <v>86</v>
      </c>
      <c r="H22" s="103">
        <v>81</v>
      </c>
      <c r="I22" s="103"/>
      <c r="J22" s="108"/>
      <c r="K22" s="84">
        <v>4</v>
      </c>
      <c r="L22" s="84">
        <v>5</v>
      </c>
      <c r="M22" s="84">
        <v>8</v>
      </c>
      <c r="N22" s="84">
        <v>8</v>
      </c>
      <c r="O22" s="105">
        <f t="shared" si="0"/>
        <v>250</v>
      </c>
      <c r="P22" s="106">
        <v>13</v>
      </c>
      <c r="Q22" s="106">
        <f t="shared" si="1"/>
        <v>57</v>
      </c>
      <c r="R22" s="105">
        <f t="shared" si="2"/>
        <v>21</v>
      </c>
      <c r="S22" s="107">
        <f t="shared" si="3"/>
        <v>78</v>
      </c>
    </row>
    <row r="23" spans="1:19" ht="12.75">
      <c r="A23" s="75">
        <v>15</v>
      </c>
      <c r="B23" s="101">
        <v>33</v>
      </c>
      <c r="C23" s="102" t="s">
        <v>46</v>
      </c>
      <c r="D23" s="103">
        <v>85</v>
      </c>
      <c r="E23" s="103">
        <v>71</v>
      </c>
      <c r="F23" s="103">
        <v>85</v>
      </c>
      <c r="G23" s="103">
        <v>66</v>
      </c>
      <c r="H23" s="103">
        <v>83</v>
      </c>
      <c r="I23" s="103"/>
      <c r="J23" s="108"/>
      <c r="K23" s="84">
        <v>8</v>
      </c>
      <c r="L23" s="84">
        <v>7</v>
      </c>
      <c r="M23" s="84">
        <v>6</v>
      </c>
      <c r="N23" s="84">
        <v>5</v>
      </c>
      <c r="O23" s="105">
        <f t="shared" si="0"/>
        <v>241</v>
      </c>
      <c r="P23" s="106">
        <v>12</v>
      </c>
      <c r="Q23" s="106">
        <f t="shared" si="1"/>
        <v>58</v>
      </c>
      <c r="R23" s="105">
        <f t="shared" si="2"/>
        <v>21</v>
      </c>
      <c r="S23" s="107">
        <f t="shared" si="3"/>
        <v>79</v>
      </c>
    </row>
    <row r="24" spans="1:19" ht="12.75">
      <c r="A24" s="75">
        <v>16</v>
      </c>
      <c r="B24" s="101">
        <v>83</v>
      </c>
      <c r="C24" s="102" t="s">
        <v>51</v>
      </c>
      <c r="D24" s="103">
        <v>80</v>
      </c>
      <c r="E24" s="103">
        <v>75</v>
      </c>
      <c r="F24" s="103" t="s">
        <v>143</v>
      </c>
      <c r="G24" s="103">
        <v>80</v>
      </c>
      <c r="H24" s="103">
        <v>78</v>
      </c>
      <c r="I24" s="103"/>
      <c r="J24" s="108"/>
      <c r="K24" s="84">
        <v>7</v>
      </c>
      <c r="L24" s="84">
        <v>9</v>
      </c>
      <c r="M24" s="84" t="s">
        <v>143</v>
      </c>
      <c r="N24" s="84">
        <v>7</v>
      </c>
      <c r="O24" s="105">
        <f t="shared" si="0"/>
        <v>235</v>
      </c>
      <c r="P24" s="106">
        <v>14</v>
      </c>
      <c r="Q24" s="106">
        <f t="shared" si="1"/>
        <v>56</v>
      </c>
      <c r="R24" s="105">
        <f t="shared" si="2"/>
        <v>23</v>
      </c>
      <c r="S24" s="107">
        <f t="shared" si="3"/>
        <v>79</v>
      </c>
    </row>
    <row r="25" spans="1:19" ht="12.75">
      <c r="A25" s="75">
        <v>17</v>
      </c>
      <c r="B25" s="101">
        <v>34</v>
      </c>
      <c r="C25" s="102" t="s">
        <v>150</v>
      </c>
      <c r="D25" s="103">
        <v>80</v>
      </c>
      <c r="E25" s="103">
        <v>75</v>
      </c>
      <c r="F25" s="103">
        <v>78</v>
      </c>
      <c r="G25" s="103">
        <v>76</v>
      </c>
      <c r="H25" s="103"/>
      <c r="I25" s="103"/>
      <c r="J25" s="104"/>
      <c r="K25" s="103">
        <v>6</v>
      </c>
      <c r="L25" s="103">
        <v>8</v>
      </c>
      <c r="M25" s="103">
        <v>5</v>
      </c>
      <c r="N25" s="103">
        <v>5</v>
      </c>
      <c r="O25" s="105">
        <f t="shared" si="0"/>
        <v>234</v>
      </c>
      <c r="P25" s="106">
        <v>16</v>
      </c>
      <c r="Q25" s="106">
        <f t="shared" si="1"/>
        <v>54</v>
      </c>
      <c r="R25" s="105">
        <f t="shared" si="2"/>
        <v>19</v>
      </c>
      <c r="S25" s="107">
        <f t="shared" si="3"/>
        <v>73</v>
      </c>
    </row>
    <row r="26" spans="1:19" ht="12.75">
      <c r="A26" s="75">
        <v>18</v>
      </c>
      <c r="B26" s="101">
        <v>169</v>
      </c>
      <c r="C26" s="102" t="s">
        <v>61</v>
      </c>
      <c r="D26" s="103">
        <v>78</v>
      </c>
      <c r="E26" s="103">
        <v>71</v>
      </c>
      <c r="F26" s="103">
        <v>61</v>
      </c>
      <c r="G26" s="103">
        <v>78</v>
      </c>
      <c r="H26" s="103"/>
      <c r="I26" s="103"/>
      <c r="J26" s="108"/>
      <c r="K26" s="84">
        <v>5</v>
      </c>
      <c r="L26" s="84">
        <v>6</v>
      </c>
      <c r="M26" s="84">
        <v>6</v>
      </c>
      <c r="N26" s="84">
        <v>6</v>
      </c>
      <c r="O26" s="105">
        <f t="shared" si="0"/>
        <v>227</v>
      </c>
      <c r="P26" s="106">
        <v>17</v>
      </c>
      <c r="Q26" s="106">
        <f t="shared" si="1"/>
        <v>53</v>
      </c>
      <c r="R26" s="105">
        <f t="shared" si="2"/>
        <v>18</v>
      </c>
      <c r="S26" s="107">
        <f t="shared" si="3"/>
        <v>71</v>
      </c>
    </row>
    <row r="27" spans="1:19" ht="12.75">
      <c r="A27" s="75">
        <v>19</v>
      </c>
      <c r="B27" s="101">
        <v>766</v>
      </c>
      <c r="C27" s="102" t="s">
        <v>76</v>
      </c>
      <c r="D27" s="103">
        <v>72</v>
      </c>
      <c r="E27" s="103">
        <v>66</v>
      </c>
      <c r="F27" s="103">
        <v>73</v>
      </c>
      <c r="G27" s="103">
        <v>76</v>
      </c>
      <c r="H27" s="103"/>
      <c r="I27" s="103"/>
      <c r="J27" s="104"/>
      <c r="K27" s="103">
        <v>4</v>
      </c>
      <c r="L27" s="103">
        <v>5</v>
      </c>
      <c r="M27" s="103">
        <v>4</v>
      </c>
      <c r="N27" s="103">
        <v>4</v>
      </c>
      <c r="O27" s="105">
        <f t="shared" si="0"/>
        <v>221</v>
      </c>
      <c r="P27" s="106">
        <v>18</v>
      </c>
      <c r="Q27" s="106">
        <f t="shared" si="1"/>
        <v>52</v>
      </c>
      <c r="R27" s="105">
        <f t="shared" si="2"/>
        <v>13</v>
      </c>
      <c r="S27" s="107">
        <f t="shared" si="3"/>
        <v>65</v>
      </c>
    </row>
    <row r="28" spans="1:19" ht="12.75">
      <c r="A28" s="75">
        <v>20</v>
      </c>
      <c r="B28" s="101">
        <v>109</v>
      </c>
      <c r="C28" s="102" t="s">
        <v>50</v>
      </c>
      <c r="D28" s="103">
        <v>77</v>
      </c>
      <c r="E28" s="103">
        <v>52</v>
      </c>
      <c r="F28" s="103">
        <v>62</v>
      </c>
      <c r="G28" s="103">
        <v>78</v>
      </c>
      <c r="H28" s="103"/>
      <c r="I28" s="103"/>
      <c r="J28" s="108"/>
      <c r="K28" s="84">
        <v>6</v>
      </c>
      <c r="L28" s="84">
        <v>4</v>
      </c>
      <c r="M28" s="84">
        <v>4</v>
      </c>
      <c r="N28" s="84">
        <v>6</v>
      </c>
      <c r="O28" s="105">
        <f t="shared" si="0"/>
        <v>217</v>
      </c>
      <c r="P28" s="106">
        <v>19</v>
      </c>
      <c r="Q28" s="106">
        <f t="shared" si="1"/>
        <v>51</v>
      </c>
      <c r="R28" s="105">
        <f t="shared" si="2"/>
        <v>16</v>
      </c>
      <c r="S28" s="107">
        <f t="shared" si="3"/>
        <v>67</v>
      </c>
    </row>
    <row r="29" spans="1:19" ht="12.75">
      <c r="A29" s="75">
        <v>21</v>
      </c>
      <c r="B29" s="109">
        <v>219</v>
      </c>
      <c r="C29" s="102" t="s">
        <v>40</v>
      </c>
      <c r="D29" s="103">
        <v>44</v>
      </c>
      <c r="E29" s="103" t="s">
        <v>143</v>
      </c>
      <c r="F29" s="103">
        <v>81</v>
      </c>
      <c r="G29" s="103">
        <v>89</v>
      </c>
      <c r="H29" s="103"/>
      <c r="I29" s="103"/>
      <c r="J29" s="108"/>
      <c r="K29" s="84">
        <v>5</v>
      </c>
      <c r="L29" s="84" t="s">
        <v>143</v>
      </c>
      <c r="M29" s="84">
        <v>7</v>
      </c>
      <c r="N29" s="84">
        <v>8</v>
      </c>
      <c r="O29" s="105">
        <f t="shared" si="0"/>
        <v>214</v>
      </c>
      <c r="P29" s="106">
        <v>20</v>
      </c>
      <c r="Q29" s="106">
        <f t="shared" si="1"/>
        <v>50</v>
      </c>
      <c r="R29" s="105">
        <f t="shared" si="2"/>
        <v>20</v>
      </c>
      <c r="S29" s="107">
        <f t="shared" si="3"/>
        <v>70</v>
      </c>
    </row>
    <row r="30" spans="1:19" ht="12.75">
      <c r="A30" s="75">
        <v>22</v>
      </c>
      <c r="B30" s="101">
        <v>151</v>
      </c>
      <c r="C30" s="102" t="s">
        <v>79</v>
      </c>
      <c r="D30" s="103" t="s">
        <v>143</v>
      </c>
      <c r="E30" s="103" t="s">
        <v>143</v>
      </c>
      <c r="F30" s="103" t="s">
        <v>143</v>
      </c>
      <c r="G30" s="103" t="s">
        <v>143</v>
      </c>
      <c r="H30" s="103"/>
      <c r="I30" s="103"/>
      <c r="J30" s="108"/>
      <c r="K30" s="103" t="s">
        <v>143</v>
      </c>
      <c r="L30" s="103" t="s">
        <v>143</v>
      </c>
      <c r="M30" s="103" t="s">
        <v>143</v>
      </c>
      <c r="N30" s="103" t="s">
        <v>143</v>
      </c>
      <c r="O30" s="115" t="s">
        <v>143</v>
      </c>
      <c r="P30" s="103" t="s">
        <v>143</v>
      </c>
      <c r="Q30" s="103" t="s">
        <v>143</v>
      </c>
      <c r="R30" s="115" t="s">
        <v>143</v>
      </c>
      <c r="S30" s="103" t="s">
        <v>143</v>
      </c>
    </row>
    <row r="31" spans="1:19" ht="12.75">
      <c r="A31" s="75">
        <v>23</v>
      </c>
      <c r="B31" s="101">
        <v>193</v>
      </c>
      <c r="C31" s="102" t="s">
        <v>74</v>
      </c>
      <c r="D31" s="103" t="s">
        <v>143</v>
      </c>
      <c r="E31" s="103" t="s">
        <v>143</v>
      </c>
      <c r="F31" s="103" t="s">
        <v>143</v>
      </c>
      <c r="G31" s="103" t="s">
        <v>143</v>
      </c>
      <c r="H31" s="103"/>
      <c r="I31" s="103"/>
      <c r="J31" s="108"/>
      <c r="K31" s="103" t="s">
        <v>143</v>
      </c>
      <c r="L31" s="103" t="s">
        <v>143</v>
      </c>
      <c r="M31" s="103" t="s">
        <v>143</v>
      </c>
      <c r="N31" s="103" t="s">
        <v>143</v>
      </c>
      <c r="O31" s="115" t="s">
        <v>143</v>
      </c>
      <c r="P31" s="103" t="s">
        <v>143</v>
      </c>
      <c r="Q31" s="103" t="s">
        <v>143</v>
      </c>
      <c r="R31" s="115" t="s">
        <v>143</v>
      </c>
      <c r="S31" s="103" t="s">
        <v>143</v>
      </c>
    </row>
    <row r="32" spans="1:19" ht="12.75">
      <c r="A32" s="75">
        <v>24</v>
      </c>
      <c r="B32" s="101">
        <v>236</v>
      </c>
      <c r="C32" s="102" t="s">
        <v>53</v>
      </c>
      <c r="D32" s="103" t="s">
        <v>143</v>
      </c>
      <c r="E32" s="103" t="s">
        <v>143</v>
      </c>
      <c r="F32" s="103" t="s">
        <v>143</v>
      </c>
      <c r="G32" s="103" t="s">
        <v>143</v>
      </c>
      <c r="H32" s="103"/>
      <c r="I32" s="103"/>
      <c r="J32" s="108"/>
      <c r="K32" s="103" t="s">
        <v>143</v>
      </c>
      <c r="L32" s="103" t="s">
        <v>143</v>
      </c>
      <c r="M32" s="103" t="s">
        <v>143</v>
      </c>
      <c r="N32" s="103" t="s">
        <v>143</v>
      </c>
      <c r="O32" s="115" t="s">
        <v>143</v>
      </c>
      <c r="P32" s="103" t="s">
        <v>143</v>
      </c>
      <c r="Q32" s="103" t="s">
        <v>143</v>
      </c>
      <c r="R32" s="115" t="s">
        <v>143</v>
      </c>
      <c r="S32" s="103" t="s">
        <v>143</v>
      </c>
    </row>
    <row r="33" spans="1:19" ht="12.75">
      <c r="A33" s="75">
        <v>25</v>
      </c>
      <c r="B33" s="109">
        <v>291</v>
      </c>
      <c r="C33" s="102" t="s">
        <v>151</v>
      </c>
      <c r="D33" s="103" t="s">
        <v>143</v>
      </c>
      <c r="E33" s="103" t="s">
        <v>143</v>
      </c>
      <c r="F33" s="103" t="s">
        <v>143</v>
      </c>
      <c r="G33" s="103" t="s">
        <v>143</v>
      </c>
      <c r="H33" s="103"/>
      <c r="I33" s="103"/>
      <c r="J33" s="108"/>
      <c r="K33" s="103" t="s">
        <v>143</v>
      </c>
      <c r="L33" s="103" t="s">
        <v>143</v>
      </c>
      <c r="M33" s="103" t="s">
        <v>143</v>
      </c>
      <c r="N33" s="103" t="s">
        <v>143</v>
      </c>
      <c r="O33" s="115" t="s">
        <v>143</v>
      </c>
      <c r="P33" s="103" t="s">
        <v>143</v>
      </c>
      <c r="Q33" s="103" t="s">
        <v>143</v>
      </c>
      <c r="R33" s="115" t="s">
        <v>143</v>
      </c>
      <c r="S33" s="103" t="s">
        <v>143</v>
      </c>
    </row>
    <row r="34" spans="1:19" ht="12.75">
      <c r="A34" s="75">
        <v>26</v>
      </c>
      <c r="B34" s="101">
        <v>398</v>
      </c>
      <c r="C34" s="102" t="s">
        <v>152</v>
      </c>
      <c r="D34" s="103" t="s">
        <v>143</v>
      </c>
      <c r="E34" s="103" t="s">
        <v>143</v>
      </c>
      <c r="F34" s="103" t="s">
        <v>143</v>
      </c>
      <c r="G34" s="103" t="s">
        <v>143</v>
      </c>
      <c r="H34" s="103"/>
      <c r="I34" s="103"/>
      <c r="J34" s="108"/>
      <c r="K34" s="103" t="s">
        <v>143</v>
      </c>
      <c r="L34" s="103" t="s">
        <v>143</v>
      </c>
      <c r="M34" s="103" t="s">
        <v>143</v>
      </c>
      <c r="N34" s="103" t="s">
        <v>143</v>
      </c>
      <c r="O34" s="115" t="s">
        <v>143</v>
      </c>
      <c r="P34" s="103" t="s">
        <v>143</v>
      </c>
      <c r="Q34" s="103" t="s">
        <v>143</v>
      </c>
      <c r="R34" s="115" t="s">
        <v>143</v>
      </c>
      <c r="S34" s="103" t="s">
        <v>143</v>
      </c>
    </row>
    <row r="35" spans="1:19" ht="12.75">
      <c r="A35" s="75">
        <v>27</v>
      </c>
      <c r="B35" s="101">
        <v>558</v>
      </c>
      <c r="C35" s="102" t="s">
        <v>153</v>
      </c>
      <c r="D35" s="103" t="s">
        <v>143</v>
      </c>
      <c r="E35" s="103" t="s">
        <v>143</v>
      </c>
      <c r="F35" s="103" t="s">
        <v>143</v>
      </c>
      <c r="G35" s="103" t="s">
        <v>143</v>
      </c>
      <c r="H35" s="103"/>
      <c r="I35" s="103"/>
      <c r="J35" s="108"/>
      <c r="K35" s="103" t="s">
        <v>143</v>
      </c>
      <c r="L35" s="103" t="s">
        <v>143</v>
      </c>
      <c r="M35" s="103" t="s">
        <v>143</v>
      </c>
      <c r="N35" s="103" t="s">
        <v>143</v>
      </c>
      <c r="O35" s="116" t="s">
        <v>143</v>
      </c>
      <c r="P35" s="103" t="s">
        <v>143</v>
      </c>
      <c r="Q35" s="103" t="s">
        <v>143</v>
      </c>
      <c r="R35" s="116" t="s">
        <v>143</v>
      </c>
      <c r="S35" s="103" t="s">
        <v>143</v>
      </c>
    </row>
  </sheetData>
  <sheetProtection selectLockedCells="1" selectUnlockedCells="1"/>
  <mergeCells count="2">
    <mergeCell ref="K5:N5"/>
    <mergeCell ref="Q5:R5"/>
  </mergeCells>
  <conditionalFormatting sqref="K25:N25">
    <cfRule type="cellIs" priority="1" dxfId="4" operator="equal" stopIfTrue="1">
      <formula>LARGE(Hathern!$D1:$G1,1)</formula>
    </cfRule>
    <cfRule type="cellIs" priority="2" dxfId="4" operator="equal" stopIfTrue="1">
      <formula>LARGE(Hathern!$D1:$G1,2)</formula>
    </cfRule>
    <cfRule type="cellIs" priority="3" dxfId="4" operator="equal" stopIfTrue="1">
      <formula>LARGE(Hathern!$D1:$G1,3)</formula>
    </cfRule>
  </conditionalFormatting>
  <conditionalFormatting sqref="D9:G35 H25:I35 K30:S35">
    <cfRule type="cellIs" priority="4" dxfId="59" operator="equal" stopIfTrue="1">
      <formula>LARGE(Fordham!$D$9:$G$48,1)</formula>
    </cfRule>
    <cfRule type="expression" priority="5" dxfId="60" stopIfTrue="1">
      <formula>OR(Fordham!D9=LARGE(Fordham!$D1:$G1,1),Fordham!D9=LARGE(Fordham!$D1:$G1,2),Fordham!D9=LARGE(Fordham!$D1:$G1,3))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2" width="5.8515625" style="1" customWidth="1"/>
    <col min="3" max="3" width="18.5742187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00390625" style="1" customWidth="1"/>
    <col min="10" max="10" width="3.00390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4.25">
      <c r="A5" s="61" t="s">
        <v>21</v>
      </c>
      <c r="B5" s="92" t="s">
        <v>125</v>
      </c>
      <c r="C5" s="23"/>
      <c r="D5" s="23"/>
      <c r="E5" s="93" t="s">
        <v>154</v>
      </c>
      <c r="G5" s="1" t="s">
        <v>127</v>
      </c>
      <c r="J5" s="76"/>
      <c r="K5" s="120" t="s">
        <v>27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30</v>
      </c>
      <c r="C9" s="102" t="s">
        <v>36</v>
      </c>
      <c r="D9" s="103">
        <v>83</v>
      </c>
      <c r="E9" s="103">
        <v>84</v>
      </c>
      <c r="F9" s="103">
        <v>87</v>
      </c>
      <c r="G9" s="103">
        <v>86</v>
      </c>
      <c r="H9" s="103"/>
      <c r="I9" s="103">
        <v>85</v>
      </c>
      <c r="J9" s="108"/>
      <c r="K9" s="84">
        <v>10</v>
      </c>
      <c r="L9" s="84">
        <v>10</v>
      </c>
      <c r="M9" s="84">
        <v>10</v>
      </c>
      <c r="N9" s="84">
        <v>10</v>
      </c>
      <c r="O9" s="105">
        <f aca="true" t="shared" si="0" ref="O9:O22">+SUM(LARGE(D9:G9,1)+LARGE(D9:G9,2)+LARGE(D9:G9,3))</f>
        <v>257</v>
      </c>
      <c r="P9" s="106">
        <v>1</v>
      </c>
      <c r="Q9" s="106">
        <f aca="true" t="shared" si="1" ref="Q9:Q31">70-P9</f>
        <v>69</v>
      </c>
      <c r="R9" s="105">
        <f aca="true" t="shared" si="2" ref="R9:R31">+SUM(LARGE(K9:N9,1)+LARGE(K9:N9,2)+LARGE(K9:N9,3))</f>
        <v>30</v>
      </c>
      <c r="S9" s="107">
        <f>R9+Q9</f>
        <v>99</v>
      </c>
    </row>
    <row r="10" spans="1:19" ht="12.75">
      <c r="A10" s="75">
        <v>2</v>
      </c>
      <c r="B10" s="101">
        <v>471</v>
      </c>
      <c r="C10" s="102" t="s">
        <v>45</v>
      </c>
      <c r="D10" s="103">
        <v>84</v>
      </c>
      <c r="E10" s="103">
        <v>82</v>
      </c>
      <c r="F10" s="103">
        <v>82</v>
      </c>
      <c r="G10" s="103">
        <v>63</v>
      </c>
      <c r="H10" s="103"/>
      <c r="I10" s="103">
        <v>85</v>
      </c>
      <c r="J10" s="108"/>
      <c r="K10" s="84">
        <v>9</v>
      </c>
      <c r="L10" s="84">
        <v>10</v>
      </c>
      <c r="M10" s="84">
        <v>10</v>
      </c>
      <c r="N10" s="84">
        <v>5</v>
      </c>
      <c r="O10" s="105">
        <f t="shared" si="0"/>
        <v>248</v>
      </c>
      <c r="P10" s="106">
        <v>2</v>
      </c>
      <c r="Q10" s="106">
        <f t="shared" si="1"/>
        <v>68</v>
      </c>
      <c r="R10" s="105">
        <f t="shared" si="2"/>
        <v>29</v>
      </c>
      <c r="S10" s="107">
        <f>R10+Q10</f>
        <v>97</v>
      </c>
    </row>
    <row r="11" spans="1:19" ht="12.75">
      <c r="A11" s="75">
        <v>3</v>
      </c>
      <c r="B11" s="101">
        <v>70</v>
      </c>
      <c r="C11" s="102" t="s">
        <v>37</v>
      </c>
      <c r="D11" s="103">
        <v>87</v>
      </c>
      <c r="E11" s="103">
        <v>73</v>
      </c>
      <c r="F11" s="103">
        <v>77</v>
      </c>
      <c r="G11" s="103">
        <v>80</v>
      </c>
      <c r="H11" s="103"/>
      <c r="I11" s="103">
        <v>81</v>
      </c>
      <c r="J11" s="108"/>
      <c r="K11" s="84">
        <v>10</v>
      </c>
      <c r="L11" s="84">
        <v>10</v>
      </c>
      <c r="M11" s="84">
        <v>7</v>
      </c>
      <c r="N11" s="84">
        <v>8</v>
      </c>
      <c r="O11" s="105">
        <f t="shared" si="0"/>
        <v>244</v>
      </c>
      <c r="P11" s="106">
        <v>4</v>
      </c>
      <c r="Q11" s="106">
        <f t="shared" si="1"/>
        <v>66</v>
      </c>
      <c r="R11" s="105">
        <f t="shared" si="2"/>
        <v>28</v>
      </c>
      <c r="S11" s="107">
        <v>95</v>
      </c>
    </row>
    <row r="12" spans="1:19" ht="12.75">
      <c r="A12" s="75">
        <v>4</v>
      </c>
      <c r="B12" s="101">
        <v>156</v>
      </c>
      <c r="C12" s="102" t="s">
        <v>67</v>
      </c>
      <c r="D12" s="103">
        <v>69</v>
      </c>
      <c r="E12" s="103">
        <v>81</v>
      </c>
      <c r="F12" s="103">
        <v>81</v>
      </c>
      <c r="G12" s="103">
        <v>79</v>
      </c>
      <c r="H12" s="103"/>
      <c r="I12" s="103"/>
      <c r="J12" s="108"/>
      <c r="K12" s="84">
        <v>0</v>
      </c>
      <c r="L12" s="84">
        <v>0</v>
      </c>
      <c r="M12" s="84">
        <v>0</v>
      </c>
      <c r="N12" s="84">
        <v>0</v>
      </c>
      <c r="O12" s="105">
        <f t="shared" si="0"/>
        <v>241</v>
      </c>
      <c r="P12" s="111">
        <v>70</v>
      </c>
      <c r="Q12" s="106">
        <f t="shared" si="1"/>
        <v>0</v>
      </c>
      <c r="R12" s="105">
        <f t="shared" si="2"/>
        <v>0</v>
      </c>
      <c r="S12" s="107">
        <f aca="true" t="shared" si="3" ref="S12:S31">R12+Q12</f>
        <v>0</v>
      </c>
    </row>
    <row r="13" spans="1:19" ht="12.75">
      <c r="A13" s="75">
        <v>5</v>
      </c>
      <c r="B13" s="101">
        <v>219</v>
      </c>
      <c r="C13" s="102" t="s">
        <v>40</v>
      </c>
      <c r="D13" s="103">
        <v>78</v>
      </c>
      <c r="E13" s="103">
        <v>63</v>
      </c>
      <c r="F13" s="103">
        <v>78</v>
      </c>
      <c r="G13" s="103">
        <v>84</v>
      </c>
      <c r="H13" s="103"/>
      <c r="I13" s="103">
        <v>82</v>
      </c>
      <c r="J13" s="108"/>
      <c r="K13" s="84">
        <v>8</v>
      </c>
      <c r="L13" s="84">
        <v>4</v>
      </c>
      <c r="M13" s="84">
        <v>9</v>
      </c>
      <c r="N13" s="84">
        <v>10</v>
      </c>
      <c r="O13" s="105">
        <f t="shared" si="0"/>
        <v>240</v>
      </c>
      <c r="P13" s="106">
        <v>3</v>
      </c>
      <c r="Q13" s="106">
        <f t="shared" si="1"/>
        <v>67</v>
      </c>
      <c r="R13" s="105">
        <f t="shared" si="2"/>
        <v>27</v>
      </c>
      <c r="S13" s="107">
        <f t="shared" si="3"/>
        <v>94</v>
      </c>
    </row>
    <row r="14" spans="1:19" ht="12.75">
      <c r="A14" s="75">
        <v>6</v>
      </c>
      <c r="B14" s="101">
        <v>546</v>
      </c>
      <c r="C14" s="102" t="s">
        <v>38</v>
      </c>
      <c r="D14" s="103">
        <v>69</v>
      </c>
      <c r="E14" s="103">
        <v>78</v>
      </c>
      <c r="F14" s="103">
        <v>79</v>
      </c>
      <c r="G14" s="103">
        <v>78</v>
      </c>
      <c r="H14" s="103"/>
      <c r="I14" s="103">
        <v>76</v>
      </c>
      <c r="J14" s="108"/>
      <c r="K14" s="84">
        <v>4</v>
      </c>
      <c r="L14" s="84">
        <v>9</v>
      </c>
      <c r="M14" s="84">
        <v>9</v>
      </c>
      <c r="N14" s="84">
        <v>9</v>
      </c>
      <c r="O14" s="105">
        <f t="shared" si="0"/>
        <v>235</v>
      </c>
      <c r="P14" s="106">
        <v>6</v>
      </c>
      <c r="Q14" s="106">
        <f t="shared" si="1"/>
        <v>64</v>
      </c>
      <c r="R14" s="105">
        <f t="shared" si="2"/>
        <v>27</v>
      </c>
      <c r="S14" s="107">
        <f t="shared" si="3"/>
        <v>91</v>
      </c>
    </row>
    <row r="15" spans="1:19" ht="12.75">
      <c r="A15" s="75">
        <v>7</v>
      </c>
      <c r="B15" s="101">
        <v>144</v>
      </c>
      <c r="C15" s="102" t="s">
        <v>149</v>
      </c>
      <c r="D15" s="103">
        <v>5</v>
      </c>
      <c r="E15" s="103">
        <v>70</v>
      </c>
      <c r="F15" s="103">
        <v>84</v>
      </c>
      <c r="G15" s="103">
        <v>79</v>
      </c>
      <c r="H15" s="103"/>
      <c r="I15" s="103">
        <v>80</v>
      </c>
      <c r="J15" s="108"/>
      <c r="K15" s="84">
        <v>2</v>
      </c>
      <c r="L15" s="84">
        <v>9</v>
      </c>
      <c r="M15" s="84">
        <v>9</v>
      </c>
      <c r="N15" s="84">
        <v>9</v>
      </c>
      <c r="O15" s="105">
        <f t="shared" si="0"/>
        <v>233</v>
      </c>
      <c r="P15" s="106">
        <v>5</v>
      </c>
      <c r="Q15" s="106">
        <f t="shared" si="1"/>
        <v>65</v>
      </c>
      <c r="R15" s="105">
        <f t="shared" si="2"/>
        <v>27</v>
      </c>
      <c r="S15" s="107">
        <f t="shared" si="3"/>
        <v>92</v>
      </c>
    </row>
    <row r="16" spans="1:19" ht="12.75">
      <c r="A16" s="75">
        <v>8</v>
      </c>
      <c r="B16" s="101">
        <v>13</v>
      </c>
      <c r="C16" s="102" t="s">
        <v>41</v>
      </c>
      <c r="D16" s="103">
        <v>75</v>
      </c>
      <c r="E16" s="103">
        <v>68</v>
      </c>
      <c r="F16" s="103">
        <v>78</v>
      </c>
      <c r="G16" s="103">
        <v>77</v>
      </c>
      <c r="H16" s="103"/>
      <c r="I16" s="103">
        <v>74</v>
      </c>
      <c r="J16" s="108"/>
      <c r="K16" s="84">
        <v>10</v>
      </c>
      <c r="L16" s="84">
        <v>8</v>
      </c>
      <c r="M16" s="84">
        <v>8</v>
      </c>
      <c r="N16" s="84">
        <v>8</v>
      </c>
      <c r="O16" s="105">
        <f t="shared" si="0"/>
        <v>230</v>
      </c>
      <c r="P16" s="106">
        <v>8</v>
      </c>
      <c r="Q16" s="106">
        <f t="shared" si="1"/>
        <v>62</v>
      </c>
      <c r="R16" s="105">
        <f t="shared" si="2"/>
        <v>26</v>
      </c>
      <c r="S16" s="107">
        <f t="shared" si="3"/>
        <v>88</v>
      </c>
    </row>
    <row r="17" spans="1:19" ht="12.75">
      <c r="A17" s="75">
        <v>9</v>
      </c>
      <c r="B17" s="109">
        <v>43</v>
      </c>
      <c r="C17" s="102" t="s">
        <v>44</v>
      </c>
      <c r="D17" s="103">
        <v>73</v>
      </c>
      <c r="E17" s="103">
        <v>56</v>
      </c>
      <c r="F17" s="103">
        <v>76</v>
      </c>
      <c r="G17" s="103">
        <v>80</v>
      </c>
      <c r="H17" s="103">
        <v>76</v>
      </c>
      <c r="I17" s="103"/>
      <c r="J17" s="108"/>
      <c r="K17" s="84">
        <v>8</v>
      </c>
      <c r="L17" s="84">
        <v>2</v>
      </c>
      <c r="M17" s="84">
        <v>8</v>
      </c>
      <c r="N17" s="84">
        <v>9</v>
      </c>
      <c r="O17" s="105">
        <f t="shared" si="0"/>
        <v>229</v>
      </c>
      <c r="P17" s="106">
        <v>9</v>
      </c>
      <c r="Q17" s="106">
        <f t="shared" si="1"/>
        <v>61</v>
      </c>
      <c r="R17" s="105">
        <f t="shared" si="2"/>
        <v>25</v>
      </c>
      <c r="S17" s="107">
        <f t="shared" si="3"/>
        <v>86</v>
      </c>
    </row>
    <row r="18" spans="1:19" ht="12.75">
      <c r="A18" s="75">
        <v>10</v>
      </c>
      <c r="B18" s="110">
        <v>40</v>
      </c>
      <c r="C18" s="102" t="s">
        <v>39</v>
      </c>
      <c r="D18" s="103">
        <v>67</v>
      </c>
      <c r="E18" s="103">
        <v>61</v>
      </c>
      <c r="F18" s="103">
        <v>76</v>
      </c>
      <c r="G18" s="103">
        <v>81</v>
      </c>
      <c r="H18" s="103">
        <v>81</v>
      </c>
      <c r="I18" s="103">
        <v>76</v>
      </c>
      <c r="J18" s="108"/>
      <c r="K18" s="84">
        <v>3</v>
      </c>
      <c r="L18" s="84">
        <v>3</v>
      </c>
      <c r="M18" s="84">
        <v>8</v>
      </c>
      <c r="N18" s="84">
        <v>10</v>
      </c>
      <c r="O18" s="105">
        <f t="shared" si="0"/>
        <v>224</v>
      </c>
      <c r="P18" s="106">
        <v>7</v>
      </c>
      <c r="Q18" s="106">
        <f t="shared" si="1"/>
        <v>63</v>
      </c>
      <c r="R18" s="105">
        <f t="shared" si="2"/>
        <v>21</v>
      </c>
      <c r="S18" s="107">
        <f t="shared" si="3"/>
        <v>84</v>
      </c>
    </row>
    <row r="19" spans="1:19" ht="12.75">
      <c r="A19" s="75">
        <v>11</v>
      </c>
      <c r="B19" s="101">
        <v>169</v>
      </c>
      <c r="C19" s="102" t="s">
        <v>61</v>
      </c>
      <c r="D19" s="103">
        <v>70</v>
      </c>
      <c r="E19" s="103">
        <v>72</v>
      </c>
      <c r="F19" s="103">
        <v>75</v>
      </c>
      <c r="G19" s="103">
        <v>74</v>
      </c>
      <c r="H19" s="103">
        <v>61</v>
      </c>
      <c r="I19" s="103"/>
      <c r="J19" s="108"/>
      <c r="K19" s="84">
        <v>7</v>
      </c>
      <c r="L19" s="84">
        <v>7</v>
      </c>
      <c r="M19" s="84">
        <v>7</v>
      </c>
      <c r="N19" s="84">
        <v>5</v>
      </c>
      <c r="O19" s="105">
        <f t="shared" si="0"/>
        <v>221</v>
      </c>
      <c r="P19" s="106">
        <v>14</v>
      </c>
      <c r="Q19" s="106">
        <f t="shared" si="1"/>
        <v>56</v>
      </c>
      <c r="R19" s="105">
        <f t="shared" si="2"/>
        <v>21</v>
      </c>
      <c r="S19" s="107">
        <f t="shared" si="3"/>
        <v>77</v>
      </c>
    </row>
    <row r="20" spans="1:19" ht="12.75">
      <c r="A20" s="75">
        <v>12</v>
      </c>
      <c r="B20" s="101">
        <v>33</v>
      </c>
      <c r="C20" s="102" t="s">
        <v>46</v>
      </c>
      <c r="D20" s="103">
        <v>77</v>
      </c>
      <c r="E20" s="103">
        <v>66</v>
      </c>
      <c r="F20" s="103">
        <v>65</v>
      </c>
      <c r="G20" s="103">
        <v>77</v>
      </c>
      <c r="H20" s="103">
        <v>75</v>
      </c>
      <c r="I20" s="103"/>
      <c r="J20" s="108"/>
      <c r="K20" s="84">
        <v>6</v>
      </c>
      <c r="L20" s="84">
        <v>7</v>
      </c>
      <c r="M20" s="84">
        <v>4</v>
      </c>
      <c r="N20" s="84">
        <v>7</v>
      </c>
      <c r="O20" s="105">
        <f t="shared" si="0"/>
        <v>220</v>
      </c>
      <c r="P20" s="106">
        <v>10</v>
      </c>
      <c r="Q20" s="106">
        <f t="shared" si="1"/>
        <v>60</v>
      </c>
      <c r="R20" s="105">
        <f t="shared" si="2"/>
        <v>20</v>
      </c>
      <c r="S20" s="107">
        <f t="shared" si="3"/>
        <v>80</v>
      </c>
    </row>
    <row r="21" spans="1:19" ht="12.75">
      <c r="A21" s="75">
        <v>13</v>
      </c>
      <c r="B21" s="101">
        <v>83</v>
      </c>
      <c r="C21" s="102" t="s">
        <v>51</v>
      </c>
      <c r="D21" s="103">
        <v>72</v>
      </c>
      <c r="E21" s="103">
        <v>72</v>
      </c>
      <c r="F21" s="103">
        <v>63</v>
      </c>
      <c r="G21" s="103">
        <v>73</v>
      </c>
      <c r="H21" s="103">
        <v>73</v>
      </c>
      <c r="I21" s="103"/>
      <c r="J21" s="108"/>
      <c r="K21" s="84">
        <v>8</v>
      </c>
      <c r="L21" s="84">
        <v>6</v>
      </c>
      <c r="M21" s="84">
        <v>3</v>
      </c>
      <c r="N21" s="84">
        <v>8</v>
      </c>
      <c r="O21" s="105">
        <f t="shared" si="0"/>
        <v>217</v>
      </c>
      <c r="P21" s="106">
        <v>11</v>
      </c>
      <c r="Q21" s="106">
        <f t="shared" si="1"/>
        <v>59</v>
      </c>
      <c r="R21" s="105">
        <f t="shared" si="2"/>
        <v>22</v>
      </c>
      <c r="S21" s="107">
        <f t="shared" si="3"/>
        <v>81</v>
      </c>
    </row>
    <row r="22" spans="1:19" ht="12.75">
      <c r="A22" s="75">
        <v>14</v>
      </c>
      <c r="B22" s="101">
        <v>383</v>
      </c>
      <c r="C22" s="102" t="s">
        <v>52</v>
      </c>
      <c r="D22" s="103">
        <v>70</v>
      </c>
      <c r="E22" s="103">
        <v>64</v>
      </c>
      <c r="F22" s="103">
        <v>71</v>
      </c>
      <c r="G22" s="103">
        <v>76</v>
      </c>
      <c r="H22" s="103">
        <v>42</v>
      </c>
      <c r="I22" s="103"/>
      <c r="J22" s="108"/>
      <c r="K22" s="84">
        <v>5</v>
      </c>
      <c r="L22" s="84">
        <v>5</v>
      </c>
      <c r="M22" s="84">
        <v>6</v>
      </c>
      <c r="N22" s="84">
        <v>6</v>
      </c>
      <c r="O22" s="105">
        <f t="shared" si="0"/>
        <v>217</v>
      </c>
      <c r="P22" s="106">
        <v>15</v>
      </c>
      <c r="Q22" s="106">
        <f t="shared" si="1"/>
        <v>55</v>
      </c>
      <c r="R22" s="105">
        <f t="shared" si="2"/>
        <v>17</v>
      </c>
      <c r="S22" s="107">
        <f t="shared" si="3"/>
        <v>72</v>
      </c>
    </row>
    <row r="23" spans="1:19" ht="12.75">
      <c r="A23" s="75">
        <v>15</v>
      </c>
      <c r="B23" s="101">
        <v>501</v>
      </c>
      <c r="C23" s="102" t="s">
        <v>88</v>
      </c>
      <c r="D23" s="103">
        <v>80</v>
      </c>
      <c r="E23" s="103">
        <v>80</v>
      </c>
      <c r="F23" s="103">
        <v>81</v>
      </c>
      <c r="G23" s="103">
        <v>77</v>
      </c>
      <c r="H23" s="103">
        <v>72</v>
      </c>
      <c r="I23" s="103"/>
      <c r="J23" s="108"/>
      <c r="K23" s="84">
        <v>9</v>
      </c>
      <c r="L23" s="103">
        <v>9</v>
      </c>
      <c r="M23" s="103">
        <v>10</v>
      </c>
      <c r="N23" s="103">
        <v>6</v>
      </c>
      <c r="O23" s="117">
        <f>+SUM(LARGE(D23:G23,1)+LARGE(D23:G23,2)+LARGE(D23:G23,3))-25</f>
        <v>216</v>
      </c>
      <c r="P23" s="106">
        <v>12</v>
      </c>
      <c r="Q23" s="106">
        <f t="shared" si="1"/>
        <v>58</v>
      </c>
      <c r="R23" s="105">
        <f t="shared" si="2"/>
        <v>28</v>
      </c>
      <c r="S23" s="107">
        <f t="shared" si="3"/>
        <v>86</v>
      </c>
    </row>
    <row r="24" spans="1:19" ht="12.75">
      <c r="A24" s="75">
        <v>16</v>
      </c>
      <c r="B24" s="101">
        <v>34</v>
      </c>
      <c r="C24" s="102" t="s">
        <v>150</v>
      </c>
      <c r="D24" s="103">
        <v>71</v>
      </c>
      <c r="E24" s="103">
        <v>73</v>
      </c>
      <c r="F24" s="103">
        <v>71</v>
      </c>
      <c r="G24" s="103">
        <v>67</v>
      </c>
      <c r="H24" s="103"/>
      <c r="I24" s="103"/>
      <c r="J24" s="104"/>
      <c r="K24" s="103">
        <v>7</v>
      </c>
      <c r="L24" s="84">
        <v>8</v>
      </c>
      <c r="M24" s="84">
        <v>6</v>
      </c>
      <c r="N24" s="84">
        <v>6</v>
      </c>
      <c r="O24" s="105">
        <f aca="true" t="shared" si="4" ref="O24:O30">+SUM(LARGE(D24:G24,1)+LARGE(D24:G24,2)+LARGE(D24:G24,3))</f>
        <v>215</v>
      </c>
      <c r="P24" s="106">
        <v>16</v>
      </c>
      <c r="Q24" s="106">
        <f t="shared" si="1"/>
        <v>54</v>
      </c>
      <c r="R24" s="105">
        <f t="shared" si="2"/>
        <v>21</v>
      </c>
      <c r="S24" s="107">
        <f t="shared" si="3"/>
        <v>75</v>
      </c>
    </row>
    <row r="25" spans="1:19" ht="12.75">
      <c r="A25" s="75">
        <v>17</v>
      </c>
      <c r="B25" s="101">
        <v>620</v>
      </c>
      <c r="C25" s="102" t="s">
        <v>42</v>
      </c>
      <c r="D25" s="103">
        <v>70</v>
      </c>
      <c r="E25" s="103">
        <v>75</v>
      </c>
      <c r="F25" s="103">
        <v>70</v>
      </c>
      <c r="G25" s="103" t="s">
        <v>143</v>
      </c>
      <c r="H25" s="103"/>
      <c r="I25" s="103"/>
      <c r="J25" s="108"/>
      <c r="K25" s="84">
        <v>6</v>
      </c>
      <c r="L25" s="84">
        <v>8</v>
      </c>
      <c r="M25" s="84">
        <v>5</v>
      </c>
      <c r="N25" s="84" t="s">
        <v>143</v>
      </c>
      <c r="O25" s="105">
        <f t="shared" si="4"/>
        <v>215</v>
      </c>
      <c r="P25" s="106">
        <v>17</v>
      </c>
      <c r="Q25" s="106">
        <f t="shared" si="1"/>
        <v>53</v>
      </c>
      <c r="R25" s="105">
        <f t="shared" si="2"/>
        <v>19</v>
      </c>
      <c r="S25" s="107">
        <f t="shared" si="3"/>
        <v>72</v>
      </c>
    </row>
    <row r="26" spans="1:19" ht="12.75">
      <c r="A26" s="75">
        <v>18</v>
      </c>
      <c r="B26" s="101">
        <v>681</v>
      </c>
      <c r="C26" s="102" t="s">
        <v>71</v>
      </c>
      <c r="D26" s="103">
        <v>78</v>
      </c>
      <c r="E26" s="103">
        <v>63</v>
      </c>
      <c r="F26" s="103">
        <v>44</v>
      </c>
      <c r="G26" s="103">
        <v>74</v>
      </c>
      <c r="H26" s="103"/>
      <c r="I26" s="103"/>
      <c r="J26" s="108"/>
      <c r="K26" s="84">
        <v>7</v>
      </c>
      <c r="L26" s="84">
        <v>4</v>
      </c>
      <c r="M26" s="84">
        <v>3</v>
      </c>
      <c r="N26" s="84">
        <v>5</v>
      </c>
      <c r="O26" s="105">
        <f t="shared" si="4"/>
        <v>215</v>
      </c>
      <c r="P26" s="106">
        <v>13</v>
      </c>
      <c r="Q26" s="106">
        <f t="shared" si="1"/>
        <v>57</v>
      </c>
      <c r="R26" s="105">
        <f t="shared" si="2"/>
        <v>16</v>
      </c>
      <c r="S26" s="107">
        <f t="shared" si="3"/>
        <v>73</v>
      </c>
    </row>
    <row r="27" spans="1:19" ht="12.75">
      <c r="A27" s="75">
        <v>19</v>
      </c>
      <c r="B27" s="101">
        <v>259</v>
      </c>
      <c r="C27" s="102" t="s">
        <v>43</v>
      </c>
      <c r="D27" s="103">
        <v>74</v>
      </c>
      <c r="E27" s="103">
        <v>65</v>
      </c>
      <c r="F27" s="103">
        <v>72</v>
      </c>
      <c r="G27" s="103">
        <v>59</v>
      </c>
      <c r="H27" s="103"/>
      <c r="I27" s="103"/>
      <c r="J27" s="108"/>
      <c r="K27" s="84">
        <v>9</v>
      </c>
      <c r="L27" s="84">
        <v>5</v>
      </c>
      <c r="M27" s="84">
        <v>7</v>
      </c>
      <c r="N27" s="84">
        <v>4</v>
      </c>
      <c r="O27" s="105">
        <f t="shared" si="4"/>
        <v>211</v>
      </c>
      <c r="P27" s="106">
        <v>18</v>
      </c>
      <c r="Q27" s="106">
        <f t="shared" si="1"/>
        <v>52</v>
      </c>
      <c r="R27" s="105">
        <f t="shared" si="2"/>
        <v>21</v>
      </c>
      <c r="S27" s="107">
        <f t="shared" si="3"/>
        <v>73</v>
      </c>
    </row>
    <row r="28" spans="1:19" ht="12.75">
      <c r="A28" s="75">
        <v>20</v>
      </c>
      <c r="B28" s="101">
        <v>766</v>
      </c>
      <c r="C28" s="102" t="s">
        <v>76</v>
      </c>
      <c r="D28" s="103">
        <v>69</v>
      </c>
      <c r="E28" s="103">
        <v>65</v>
      </c>
      <c r="F28" s="103">
        <v>68</v>
      </c>
      <c r="G28" s="103">
        <v>72</v>
      </c>
      <c r="H28" s="103"/>
      <c r="I28" s="103"/>
      <c r="J28" s="108"/>
      <c r="K28" s="84">
        <v>6</v>
      </c>
      <c r="L28" s="84">
        <v>6</v>
      </c>
      <c r="M28" s="84">
        <v>6</v>
      </c>
      <c r="N28" s="84">
        <v>7</v>
      </c>
      <c r="O28" s="105">
        <f t="shared" si="4"/>
        <v>209</v>
      </c>
      <c r="P28" s="106">
        <v>19</v>
      </c>
      <c r="Q28" s="106">
        <f t="shared" si="1"/>
        <v>51</v>
      </c>
      <c r="R28" s="105">
        <f t="shared" si="2"/>
        <v>19</v>
      </c>
      <c r="S28" s="107">
        <f t="shared" si="3"/>
        <v>70</v>
      </c>
    </row>
    <row r="29" spans="1:19" ht="12.75">
      <c r="A29" s="75">
        <v>21</v>
      </c>
      <c r="B29" s="109">
        <v>213</v>
      </c>
      <c r="C29" s="102" t="s">
        <v>104</v>
      </c>
      <c r="D29" s="103">
        <v>63</v>
      </c>
      <c r="E29" s="103">
        <v>65</v>
      </c>
      <c r="F29" s="103">
        <v>46</v>
      </c>
      <c r="G29" s="103">
        <v>55</v>
      </c>
      <c r="H29" s="103"/>
      <c r="I29" s="103"/>
      <c r="J29" s="108"/>
      <c r="K29" s="84">
        <v>5</v>
      </c>
      <c r="L29" s="84">
        <v>5</v>
      </c>
      <c r="M29" s="84">
        <v>2</v>
      </c>
      <c r="N29" s="84">
        <v>4</v>
      </c>
      <c r="O29" s="105">
        <f t="shared" si="4"/>
        <v>183</v>
      </c>
      <c r="P29" s="106">
        <v>20</v>
      </c>
      <c r="Q29" s="106">
        <f t="shared" si="1"/>
        <v>50</v>
      </c>
      <c r="R29" s="105">
        <f t="shared" si="2"/>
        <v>14</v>
      </c>
      <c r="S29" s="107">
        <f t="shared" si="3"/>
        <v>64</v>
      </c>
    </row>
    <row r="30" spans="1:19" ht="12.75">
      <c r="A30" s="75">
        <v>22</v>
      </c>
      <c r="B30" s="101">
        <v>109</v>
      </c>
      <c r="C30" s="102" t="s">
        <v>50</v>
      </c>
      <c r="D30" s="103">
        <v>55</v>
      </c>
      <c r="E30" s="103">
        <v>67</v>
      </c>
      <c r="F30" s="103">
        <v>55</v>
      </c>
      <c r="G30" s="103">
        <v>40</v>
      </c>
      <c r="H30" s="103"/>
      <c r="I30" s="103"/>
      <c r="J30" s="108"/>
      <c r="K30" s="84">
        <v>4</v>
      </c>
      <c r="L30" s="84">
        <v>6</v>
      </c>
      <c r="M30" s="84">
        <v>5</v>
      </c>
      <c r="N30" s="84">
        <v>3</v>
      </c>
      <c r="O30" s="105">
        <f t="shared" si="4"/>
        <v>177</v>
      </c>
      <c r="P30" s="106">
        <v>21</v>
      </c>
      <c r="Q30" s="106">
        <f t="shared" si="1"/>
        <v>49</v>
      </c>
      <c r="R30" s="105">
        <f t="shared" si="2"/>
        <v>15</v>
      </c>
      <c r="S30" s="107">
        <f t="shared" si="3"/>
        <v>64</v>
      </c>
    </row>
    <row r="31" spans="1:19" ht="12.75">
      <c r="A31" s="75">
        <v>23</v>
      </c>
      <c r="B31" s="101">
        <v>216</v>
      </c>
      <c r="C31" s="102" t="s">
        <v>101</v>
      </c>
      <c r="D31" s="103" t="s">
        <v>143</v>
      </c>
      <c r="E31" s="103">
        <v>75</v>
      </c>
      <c r="F31" s="103">
        <v>47</v>
      </c>
      <c r="G31" s="103">
        <v>76</v>
      </c>
      <c r="H31" s="103"/>
      <c r="I31" s="103"/>
      <c r="J31" s="108"/>
      <c r="K31" s="84" t="s">
        <v>143</v>
      </c>
      <c r="L31" s="84">
        <v>7</v>
      </c>
      <c r="M31" s="84">
        <v>4</v>
      </c>
      <c r="N31" s="84">
        <v>7</v>
      </c>
      <c r="O31" s="117">
        <f>+SUM(LARGE(D31:G31,1)+LARGE(D31:G31,2)+LARGE(D31:G31,3))-25</f>
        <v>173</v>
      </c>
      <c r="P31" s="106">
        <v>22</v>
      </c>
      <c r="Q31" s="106">
        <f t="shared" si="1"/>
        <v>48</v>
      </c>
      <c r="R31" s="105">
        <f t="shared" si="2"/>
        <v>18</v>
      </c>
      <c r="S31" s="107">
        <f t="shared" si="3"/>
        <v>66</v>
      </c>
    </row>
    <row r="32" spans="1:19" ht="12.75">
      <c r="A32" s="75">
        <v>24</v>
      </c>
      <c r="B32" s="101">
        <v>56</v>
      </c>
      <c r="C32" s="102" t="s">
        <v>155</v>
      </c>
      <c r="D32" s="103" t="s">
        <v>143</v>
      </c>
      <c r="E32" s="103" t="s">
        <v>143</v>
      </c>
      <c r="F32" s="103" t="s">
        <v>143</v>
      </c>
      <c r="G32" s="103" t="s">
        <v>143</v>
      </c>
      <c r="H32" s="103"/>
      <c r="I32" s="103"/>
      <c r="J32" s="108"/>
      <c r="K32" s="103" t="s">
        <v>143</v>
      </c>
      <c r="L32" s="103" t="s">
        <v>143</v>
      </c>
      <c r="M32" s="103" t="s">
        <v>143</v>
      </c>
      <c r="N32" s="103" t="s">
        <v>143</v>
      </c>
      <c r="O32" s="115" t="s">
        <v>143</v>
      </c>
      <c r="P32" s="103" t="s">
        <v>143</v>
      </c>
      <c r="Q32" s="103" t="s">
        <v>143</v>
      </c>
      <c r="R32" s="115" t="s">
        <v>143</v>
      </c>
      <c r="S32" s="103" t="s">
        <v>143</v>
      </c>
    </row>
    <row r="33" spans="1:19" ht="12.75">
      <c r="A33" s="75">
        <v>25</v>
      </c>
      <c r="B33" s="101">
        <v>193</v>
      </c>
      <c r="C33" s="102" t="s">
        <v>74</v>
      </c>
      <c r="D33" s="103" t="s">
        <v>143</v>
      </c>
      <c r="E33" s="103" t="s">
        <v>143</v>
      </c>
      <c r="F33" s="103" t="s">
        <v>143</v>
      </c>
      <c r="G33" s="103" t="s">
        <v>143</v>
      </c>
      <c r="H33" s="103"/>
      <c r="I33" s="103"/>
      <c r="J33" s="108"/>
      <c r="K33" s="103" t="s">
        <v>143</v>
      </c>
      <c r="L33" s="103" t="s">
        <v>143</v>
      </c>
      <c r="M33" s="103" t="s">
        <v>143</v>
      </c>
      <c r="N33" s="103" t="s">
        <v>143</v>
      </c>
      <c r="O33" s="115" t="s">
        <v>143</v>
      </c>
      <c r="P33" s="103" t="s">
        <v>143</v>
      </c>
      <c r="Q33" s="103" t="s">
        <v>143</v>
      </c>
      <c r="R33" s="115" t="s">
        <v>143</v>
      </c>
      <c r="S33" s="103" t="s">
        <v>143</v>
      </c>
    </row>
    <row r="34" spans="1:19" ht="12.75">
      <c r="A34" s="75">
        <v>26</v>
      </c>
      <c r="B34" s="101">
        <v>236</v>
      </c>
      <c r="C34" s="102" t="s">
        <v>53</v>
      </c>
      <c r="D34" s="103" t="s">
        <v>143</v>
      </c>
      <c r="E34" s="103" t="s">
        <v>143</v>
      </c>
      <c r="F34" s="103" t="s">
        <v>143</v>
      </c>
      <c r="G34" s="103" t="s">
        <v>143</v>
      </c>
      <c r="H34" s="103"/>
      <c r="I34" s="103"/>
      <c r="J34" s="108"/>
      <c r="K34" s="103" t="s">
        <v>143</v>
      </c>
      <c r="L34" s="103" t="s">
        <v>143</v>
      </c>
      <c r="M34" s="103" t="s">
        <v>143</v>
      </c>
      <c r="N34" s="103" t="s">
        <v>143</v>
      </c>
      <c r="O34" s="116" t="s">
        <v>143</v>
      </c>
      <c r="P34" s="103" t="s">
        <v>143</v>
      </c>
      <c r="Q34" s="103" t="s">
        <v>143</v>
      </c>
      <c r="R34" s="116" t="s">
        <v>143</v>
      </c>
      <c r="S34" s="103" t="s">
        <v>143</v>
      </c>
    </row>
  </sheetData>
  <sheetProtection selectLockedCells="1" selectUnlockedCells="1"/>
  <mergeCells count="2">
    <mergeCell ref="K5:N5"/>
    <mergeCell ref="Q5:R5"/>
  </mergeCells>
  <conditionalFormatting sqref="K24 L23:N23">
    <cfRule type="cellIs" priority="1" dxfId="4" operator="equal" stopIfTrue="1">
      <formula>LARGE(Hathern!$D1:$G1,1)</formula>
    </cfRule>
    <cfRule type="cellIs" priority="2" dxfId="4" operator="equal" stopIfTrue="1">
      <formula>LARGE(Hathern!$D1:$G1,2)</formula>
    </cfRule>
    <cfRule type="cellIs" priority="3" dxfId="4" operator="equal" stopIfTrue="1">
      <formula>LARGE(Hathern!$D1:$G1,3)</formula>
    </cfRule>
  </conditionalFormatting>
  <conditionalFormatting sqref="D9:E34 F10:F34 G9:G34 H24:I34 K32:S34">
    <cfRule type="cellIs" priority="4" dxfId="59" operator="equal" stopIfTrue="1">
      <formula>LARGE(YPL!$D$9:$G$47,1)</formula>
    </cfRule>
    <cfRule type="expression" priority="5" dxfId="60" stopIfTrue="1">
      <formula>OR(YPL!D9=LARGE(YPL!$D1:$G1,1),YPL!D9=LARGE(YPL!$D1:$G1,2),YPL!D9=LARGE(YPL!$D1:$G1,3))</formula>
    </cfRule>
  </conditionalFormatting>
  <conditionalFormatting sqref="F9">
    <cfRule type="expression" priority="6" dxfId="60" stopIfTrue="1">
      <formula>OR(YPL!F9=LARGE(YPL!$D1:$G1,1),YPL!F9=LARGE(YPL!$D1:$G1,2),YPL!F9=LARGE(YPL!$D1:$G1,3))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zoomScalePageLayoutView="0" workbookViewId="0" topLeftCell="A10">
      <selection activeCell="A1" sqref="A1"/>
    </sheetView>
  </sheetViews>
  <sheetFormatPr defaultColWidth="11.57421875" defaultRowHeight="12.75"/>
  <cols>
    <col min="1" max="2" width="5.8515625" style="1" customWidth="1"/>
    <col min="3" max="3" width="18.85156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3.00390625" style="1" customWidth="1"/>
    <col min="11" max="11" width="9.140625" style="1" customWidth="1"/>
    <col min="12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2.75">
      <c r="A5" s="61" t="s">
        <v>21</v>
      </c>
      <c r="B5" s="92" t="s">
        <v>125</v>
      </c>
      <c r="C5" s="23"/>
      <c r="D5" s="23"/>
      <c r="E5" s="93" t="s">
        <v>156</v>
      </c>
      <c r="G5" s="1" t="s">
        <v>127</v>
      </c>
      <c r="J5" s="76"/>
      <c r="K5" s="120" t="s">
        <v>28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30</v>
      </c>
      <c r="C9" s="102" t="s">
        <v>36</v>
      </c>
      <c r="D9" s="103">
        <v>103</v>
      </c>
      <c r="E9" s="103">
        <v>96</v>
      </c>
      <c r="F9" s="103">
        <v>100</v>
      </c>
      <c r="G9" s="103">
        <v>100</v>
      </c>
      <c r="H9" s="103"/>
      <c r="I9" s="103">
        <v>102</v>
      </c>
      <c r="J9" s="104"/>
      <c r="K9" s="103">
        <v>10</v>
      </c>
      <c r="L9" s="103">
        <v>10</v>
      </c>
      <c r="M9" s="103">
        <v>10</v>
      </c>
      <c r="N9" s="103">
        <v>10</v>
      </c>
      <c r="O9" s="105">
        <f aca="true" t="shared" si="0" ref="O9:O33">+SUM(LARGE(D9:G9,1)+LARGE(D9:G9,2)+LARGE(D9:G9,3))</f>
        <v>303</v>
      </c>
      <c r="P9" s="106">
        <v>1</v>
      </c>
      <c r="Q9" s="106">
        <f aca="true" t="shared" si="1" ref="Q9:Q33">70-P9</f>
        <v>69</v>
      </c>
      <c r="R9" s="105">
        <f aca="true" t="shared" si="2" ref="R9:R33">+SUM(LARGE(K9:N9,1)+LARGE(K9:N9,2)+LARGE(K9:N9,3))</f>
        <v>30</v>
      </c>
      <c r="S9" s="107">
        <v>100</v>
      </c>
    </row>
    <row r="10" spans="1:19" ht="12.75">
      <c r="A10" s="75">
        <v>2</v>
      </c>
      <c r="B10" s="101">
        <v>619</v>
      </c>
      <c r="C10" s="102" t="s">
        <v>62</v>
      </c>
      <c r="D10" s="103">
        <v>95</v>
      </c>
      <c r="E10" s="103">
        <v>95</v>
      </c>
      <c r="F10" s="103">
        <v>96</v>
      </c>
      <c r="G10" s="103">
        <v>100</v>
      </c>
      <c r="H10" s="103"/>
      <c r="I10" s="103">
        <v>94</v>
      </c>
      <c r="J10" s="108"/>
      <c r="K10" s="84">
        <v>8</v>
      </c>
      <c r="L10" s="84">
        <v>10</v>
      </c>
      <c r="M10" s="84">
        <v>10</v>
      </c>
      <c r="N10" s="84">
        <v>10</v>
      </c>
      <c r="O10" s="105">
        <f t="shared" si="0"/>
        <v>291</v>
      </c>
      <c r="P10" s="106">
        <v>3</v>
      </c>
      <c r="Q10" s="106">
        <f t="shared" si="1"/>
        <v>67</v>
      </c>
      <c r="R10" s="105">
        <f t="shared" si="2"/>
        <v>30</v>
      </c>
      <c r="S10" s="107">
        <f aca="true" t="shared" si="3" ref="S10:S33">R10+Q10</f>
        <v>97</v>
      </c>
    </row>
    <row r="11" spans="1:19" ht="12.75">
      <c r="A11" s="75">
        <v>3</v>
      </c>
      <c r="B11" s="101">
        <v>70</v>
      </c>
      <c r="C11" s="102" t="s">
        <v>37</v>
      </c>
      <c r="D11" s="103">
        <v>96</v>
      </c>
      <c r="E11" s="103">
        <v>96</v>
      </c>
      <c r="F11" s="103">
        <v>93</v>
      </c>
      <c r="G11" s="103">
        <v>97</v>
      </c>
      <c r="H11" s="103"/>
      <c r="I11" s="103">
        <v>96</v>
      </c>
      <c r="J11" s="108"/>
      <c r="K11" s="84">
        <v>9</v>
      </c>
      <c r="L11" s="84">
        <v>10</v>
      </c>
      <c r="M11" s="84">
        <v>9</v>
      </c>
      <c r="N11" s="84">
        <v>8</v>
      </c>
      <c r="O11" s="105">
        <f t="shared" si="0"/>
        <v>289</v>
      </c>
      <c r="P11" s="106">
        <v>2</v>
      </c>
      <c r="Q11" s="106">
        <f t="shared" si="1"/>
        <v>68</v>
      </c>
      <c r="R11" s="105">
        <f t="shared" si="2"/>
        <v>28</v>
      </c>
      <c r="S11" s="107">
        <f t="shared" si="3"/>
        <v>96</v>
      </c>
    </row>
    <row r="12" spans="1:19" ht="12.75">
      <c r="A12" s="75">
        <v>4</v>
      </c>
      <c r="B12" s="101">
        <v>259</v>
      </c>
      <c r="C12" s="102" t="s">
        <v>43</v>
      </c>
      <c r="D12" s="103">
        <v>88</v>
      </c>
      <c r="E12" s="103">
        <v>95</v>
      </c>
      <c r="F12" s="103">
        <v>98</v>
      </c>
      <c r="G12" s="103">
        <v>95</v>
      </c>
      <c r="H12" s="103"/>
      <c r="I12" s="103">
        <v>59</v>
      </c>
      <c r="J12" s="108"/>
      <c r="K12" s="84">
        <v>9</v>
      </c>
      <c r="L12" s="84">
        <v>9</v>
      </c>
      <c r="M12" s="84">
        <v>10</v>
      </c>
      <c r="N12" s="84">
        <v>10</v>
      </c>
      <c r="O12" s="105">
        <f t="shared" si="0"/>
        <v>288</v>
      </c>
      <c r="P12" s="106">
        <v>8</v>
      </c>
      <c r="Q12" s="106">
        <f t="shared" si="1"/>
        <v>62</v>
      </c>
      <c r="R12" s="105">
        <f t="shared" si="2"/>
        <v>29</v>
      </c>
      <c r="S12" s="107">
        <f t="shared" si="3"/>
        <v>91</v>
      </c>
    </row>
    <row r="13" spans="1:19" ht="12.75">
      <c r="A13" s="75">
        <v>5</v>
      </c>
      <c r="B13" s="101">
        <v>219</v>
      </c>
      <c r="C13" s="102" t="s">
        <v>40</v>
      </c>
      <c r="D13" s="103">
        <v>94</v>
      </c>
      <c r="E13" s="103">
        <v>89</v>
      </c>
      <c r="F13" s="103">
        <v>92</v>
      </c>
      <c r="G13" s="103">
        <v>98</v>
      </c>
      <c r="H13" s="103"/>
      <c r="I13" s="103">
        <v>92</v>
      </c>
      <c r="J13" s="108"/>
      <c r="K13" s="84">
        <v>7</v>
      </c>
      <c r="L13" s="84">
        <v>8</v>
      </c>
      <c r="M13" s="84">
        <v>9</v>
      </c>
      <c r="N13" s="84">
        <v>9</v>
      </c>
      <c r="O13" s="105">
        <f t="shared" si="0"/>
        <v>284</v>
      </c>
      <c r="P13" s="106">
        <v>5</v>
      </c>
      <c r="Q13" s="106">
        <f t="shared" si="1"/>
        <v>65</v>
      </c>
      <c r="R13" s="105">
        <f t="shared" si="2"/>
        <v>26</v>
      </c>
      <c r="S13" s="107">
        <f t="shared" si="3"/>
        <v>91</v>
      </c>
    </row>
    <row r="14" spans="1:19" ht="12.75">
      <c r="A14" s="75">
        <v>6</v>
      </c>
      <c r="B14" s="101">
        <v>546</v>
      </c>
      <c r="C14" s="102" t="s">
        <v>38</v>
      </c>
      <c r="D14" s="103">
        <v>99</v>
      </c>
      <c r="E14" s="103">
        <v>94</v>
      </c>
      <c r="F14" s="103">
        <v>89</v>
      </c>
      <c r="G14" s="103">
        <v>90</v>
      </c>
      <c r="H14" s="103"/>
      <c r="I14" s="103">
        <v>89</v>
      </c>
      <c r="J14" s="108"/>
      <c r="K14" s="84">
        <v>9</v>
      </c>
      <c r="L14" s="84">
        <v>9</v>
      </c>
      <c r="M14" s="84">
        <v>8</v>
      </c>
      <c r="N14" s="84">
        <v>9</v>
      </c>
      <c r="O14" s="105">
        <f t="shared" si="0"/>
        <v>283</v>
      </c>
      <c r="P14" s="106">
        <v>6</v>
      </c>
      <c r="Q14" s="106">
        <f t="shared" si="1"/>
        <v>64</v>
      </c>
      <c r="R14" s="105">
        <f t="shared" si="2"/>
        <v>27</v>
      </c>
      <c r="S14" s="107">
        <f t="shared" si="3"/>
        <v>91</v>
      </c>
    </row>
    <row r="15" spans="1:19" ht="12.75">
      <c r="A15" s="75">
        <v>7</v>
      </c>
      <c r="B15" s="101">
        <v>40</v>
      </c>
      <c r="C15" s="102" t="s">
        <v>39</v>
      </c>
      <c r="D15" s="103">
        <v>83</v>
      </c>
      <c r="E15" s="103">
        <v>88</v>
      </c>
      <c r="F15" s="103">
        <v>91</v>
      </c>
      <c r="G15" s="103">
        <v>94</v>
      </c>
      <c r="H15" s="103"/>
      <c r="I15" s="103">
        <v>92</v>
      </c>
      <c r="J15" s="108"/>
      <c r="K15" s="84">
        <v>7</v>
      </c>
      <c r="L15" s="84">
        <v>8</v>
      </c>
      <c r="M15" s="84">
        <v>8</v>
      </c>
      <c r="N15" s="84">
        <v>8</v>
      </c>
      <c r="O15" s="105">
        <f t="shared" si="0"/>
        <v>273</v>
      </c>
      <c r="P15" s="106">
        <v>4</v>
      </c>
      <c r="Q15" s="106">
        <f t="shared" si="1"/>
        <v>66</v>
      </c>
      <c r="R15" s="105">
        <f t="shared" si="2"/>
        <v>24</v>
      </c>
      <c r="S15" s="107">
        <f t="shared" si="3"/>
        <v>90</v>
      </c>
    </row>
    <row r="16" spans="1:19" ht="12.75">
      <c r="A16" s="75">
        <v>8</v>
      </c>
      <c r="B16" s="101">
        <v>600</v>
      </c>
      <c r="C16" s="102" t="s">
        <v>48</v>
      </c>
      <c r="D16" s="103">
        <v>89</v>
      </c>
      <c r="E16" s="103">
        <v>28</v>
      </c>
      <c r="F16" s="103">
        <v>87</v>
      </c>
      <c r="G16" s="103">
        <v>96</v>
      </c>
      <c r="H16" s="103">
        <v>93</v>
      </c>
      <c r="I16" s="103">
        <v>87</v>
      </c>
      <c r="J16" s="108"/>
      <c r="K16" s="84">
        <v>10</v>
      </c>
      <c r="L16" s="84">
        <v>7</v>
      </c>
      <c r="M16" s="84">
        <v>8</v>
      </c>
      <c r="N16" s="84">
        <v>9</v>
      </c>
      <c r="O16" s="105">
        <f t="shared" si="0"/>
        <v>272</v>
      </c>
      <c r="P16" s="106">
        <v>7</v>
      </c>
      <c r="Q16" s="106">
        <f t="shared" si="1"/>
        <v>63</v>
      </c>
      <c r="R16" s="105">
        <f t="shared" si="2"/>
        <v>27</v>
      </c>
      <c r="S16" s="107">
        <f t="shared" si="3"/>
        <v>90</v>
      </c>
    </row>
    <row r="17" spans="1:19" ht="12.75">
      <c r="A17" s="75">
        <v>9</v>
      </c>
      <c r="B17" s="101">
        <v>620</v>
      </c>
      <c r="C17" s="102" t="s">
        <v>42</v>
      </c>
      <c r="D17" s="103">
        <v>89</v>
      </c>
      <c r="E17" s="103">
        <v>89</v>
      </c>
      <c r="F17" s="103">
        <v>86</v>
      </c>
      <c r="G17" s="103">
        <v>93</v>
      </c>
      <c r="H17" s="103">
        <v>83</v>
      </c>
      <c r="I17" s="103"/>
      <c r="J17" s="108"/>
      <c r="K17" s="84">
        <v>10</v>
      </c>
      <c r="L17" s="84">
        <v>9</v>
      </c>
      <c r="M17" s="84">
        <v>7</v>
      </c>
      <c r="N17" s="84">
        <v>10</v>
      </c>
      <c r="O17" s="105">
        <f t="shared" si="0"/>
        <v>271</v>
      </c>
      <c r="P17" s="106">
        <v>10</v>
      </c>
      <c r="Q17" s="106">
        <f t="shared" si="1"/>
        <v>60</v>
      </c>
      <c r="R17" s="105">
        <f t="shared" si="2"/>
        <v>29</v>
      </c>
      <c r="S17" s="107">
        <f t="shared" si="3"/>
        <v>89</v>
      </c>
    </row>
    <row r="18" spans="1:19" ht="12.75">
      <c r="A18" s="75">
        <v>10</v>
      </c>
      <c r="B18" s="101">
        <v>288</v>
      </c>
      <c r="C18" s="102" t="s">
        <v>58</v>
      </c>
      <c r="D18" s="103">
        <v>88</v>
      </c>
      <c r="E18" s="103">
        <v>94</v>
      </c>
      <c r="F18" s="103">
        <v>88</v>
      </c>
      <c r="G18" s="103">
        <v>25</v>
      </c>
      <c r="H18" s="103">
        <v>85</v>
      </c>
      <c r="I18" s="103"/>
      <c r="J18" s="108"/>
      <c r="K18" s="84">
        <v>9</v>
      </c>
      <c r="L18" s="84">
        <v>10</v>
      </c>
      <c r="M18" s="84">
        <v>7</v>
      </c>
      <c r="N18" s="84">
        <v>5</v>
      </c>
      <c r="O18" s="105">
        <f t="shared" si="0"/>
        <v>270</v>
      </c>
      <c r="P18" s="106">
        <v>9</v>
      </c>
      <c r="Q18" s="106">
        <f t="shared" si="1"/>
        <v>61</v>
      </c>
      <c r="R18" s="105">
        <f t="shared" si="2"/>
        <v>26</v>
      </c>
      <c r="S18" s="107">
        <f t="shared" si="3"/>
        <v>87</v>
      </c>
    </row>
    <row r="19" spans="1:19" ht="12.75">
      <c r="A19" s="75">
        <v>11</v>
      </c>
      <c r="B19" s="101">
        <v>156</v>
      </c>
      <c r="C19" s="102" t="s">
        <v>67</v>
      </c>
      <c r="D19" s="103">
        <v>89</v>
      </c>
      <c r="E19" s="103">
        <v>51</v>
      </c>
      <c r="F19" s="103">
        <v>89</v>
      </c>
      <c r="G19" s="103">
        <v>89</v>
      </c>
      <c r="H19" s="103"/>
      <c r="I19" s="103"/>
      <c r="J19" s="108"/>
      <c r="K19" s="84">
        <v>0</v>
      </c>
      <c r="L19" s="84">
        <v>0</v>
      </c>
      <c r="M19" s="84">
        <v>0</v>
      </c>
      <c r="N19" s="84">
        <v>0</v>
      </c>
      <c r="O19" s="105">
        <f t="shared" si="0"/>
        <v>267</v>
      </c>
      <c r="P19" s="106">
        <v>70</v>
      </c>
      <c r="Q19" s="106">
        <f t="shared" si="1"/>
        <v>0</v>
      </c>
      <c r="R19" s="105">
        <f t="shared" si="2"/>
        <v>0</v>
      </c>
      <c r="S19" s="107">
        <f t="shared" si="3"/>
        <v>0</v>
      </c>
    </row>
    <row r="20" spans="1:19" ht="12.75">
      <c r="A20" s="75">
        <v>12</v>
      </c>
      <c r="B20" s="101">
        <v>846</v>
      </c>
      <c r="C20" s="102" t="s">
        <v>44</v>
      </c>
      <c r="D20" s="103" t="s">
        <v>143</v>
      </c>
      <c r="E20" s="103">
        <v>88</v>
      </c>
      <c r="F20" s="103">
        <v>87</v>
      </c>
      <c r="G20" s="103">
        <v>89</v>
      </c>
      <c r="H20" s="103">
        <v>83</v>
      </c>
      <c r="I20" s="103"/>
      <c r="J20" s="108"/>
      <c r="K20" s="84" t="s">
        <v>143</v>
      </c>
      <c r="L20" s="84">
        <v>7</v>
      </c>
      <c r="M20" s="84">
        <v>9</v>
      </c>
      <c r="N20" s="84">
        <v>8</v>
      </c>
      <c r="O20" s="105">
        <f t="shared" si="0"/>
        <v>264</v>
      </c>
      <c r="P20" s="106">
        <v>11</v>
      </c>
      <c r="Q20" s="106">
        <f t="shared" si="1"/>
        <v>59</v>
      </c>
      <c r="R20" s="105">
        <f t="shared" si="2"/>
        <v>24</v>
      </c>
      <c r="S20" s="107">
        <f t="shared" si="3"/>
        <v>83</v>
      </c>
    </row>
    <row r="21" spans="1:19" ht="12.75">
      <c r="A21" s="75">
        <v>13</v>
      </c>
      <c r="B21" s="101">
        <v>33</v>
      </c>
      <c r="C21" s="102" t="s">
        <v>46</v>
      </c>
      <c r="D21" s="103">
        <v>83</v>
      </c>
      <c r="E21" s="103">
        <v>88</v>
      </c>
      <c r="F21" s="103">
        <v>83</v>
      </c>
      <c r="G21" s="103">
        <v>88</v>
      </c>
      <c r="H21" s="103">
        <v>73</v>
      </c>
      <c r="I21" s="103"/>
      <c r="J21" s="108"/>
      <c r="K21" s="84">
        <v>8</v>
      </c>
      <c r="L21" s="84">
        <v>7</v>
      </c>
      <c r="M21" s="84">
        <v>6</v>
      </c>
      <c r="N21" s="84">
        <v>7</v>
      </c>
      <c r="O21" s="105">
        <f t="shared" si="0"/>
        <v>259</v>
      </c>
      <c r="P21" s="106">
        <v>13</v>
      </c>
      <c r="Q21" s="106">
        <f t="shared" si="1"/>
        <v>57</v>
      </c>
      <c r="R21" s="105">
        <f t="shared" si="2"/>
        <v>22</v>
      </c>
      <c r="S21" s="107">
        <f t="shared" si="3"/>
        <v>79</v>
      </c>
    </row>
    <row r="22" spans="1:19" ht="12.75">
      <c r="A22" s="75">
        <v>14</v>
      </c>
      <c r="B22" s="109">
        <v>432</v>
      </c>
      <c r="C22" s="102" t="s">
        <v>60</v>
      </c>
      <c r="D22" s="103">
        <v>44</v>
      </c>
      <c r="E22" s="103">
        <v>90</v>
      </c>
      <c r="F22" s="103">
        <v>88</v>
      </c>
      <c r="G22" s="103">
        <v>79</v>
      </c>
      <c r="H22" s="103">
        <v>80</v>
      </c>
      <c r="I22" s="103"/>
      <c r="J22" s="108"/>
      <c r="K22" s="84">
        <v>5</v>
      </c>
      <c r="L22" s="84">
        <v>9</v>
      </c>
      <c r="M22" s="84">
        <v>7</v>
      </c>
      <c r="N22" s="84">
        <v>7</v>
      </c>
      <c r="O22" s="105">
        <f t="shared" si="0"/>
        <v>257</v>
      </c>
      <c r="P22" s="106">
        <v>12</v>
      </c>
      <c r="Q22" s="106">
        <f t="shared" si="1"/>
        <v>58</v>
      </c>
      <c r="R22" s="105">
        <f t="shared" si="2"/>
        <v>23</v>
      </c>
      <c r="S22" s="107">
        <f t="shared" si="3"/>
        <v>81</v>
      </c>
    </row>
    <row r="23" spans="1:19" ht="12.75">
      <c r="A23" s="75">
        <v>15</v>
      </c>
      <c r="B23" s="109">
        <v>804</v>
      </c>
      <c r="C23" s="102" t="s">
        <v>56</v>
      </c>
      <c r="D23" s="103">
        <v>79</v>
      </c>
      <c r="E23" s="103">
        <v>85</v>
      </c>
      <c r="F23" s="103">
        <v>85</v>
      </c>
      <c r="G23" s="103">
        <v>60</v>
      </c>
      <c r="H23" s="103">
        <v>58</v>
      </c>
      <c r="I23" s="103"/>
      <c r="J23" s="108"/>
      <c r="K23" s="84">
        <v>8</v>
      </c>
      <c r="L23" s="84">
        <v>8</v>
      </c>
      <c r="M23" s="84">
        <v>8</v>
      </c>
      <c r="N23" s="84">
        <v>6</v>
      </c>
      <c r="O23" s="105">
        <f t="shared" si="0"/>
        <v>249</v>
      </c>
      <c r="P23" s="111">
        <v>14</v>
      </c>
      <c r="Q23" s="106">
        <f t="shared" si="1"/>
        <v>56</v>
      </c>
      <c r="R23" s="105">
        <f t="shared" si="2"/>
        <v>24</v>
      </c>
      <c r="S23" s="107">
        <f t="shared" si="3"/>
        <v>80</v>
      </c>
    </row>
    <row r="24" spans="1:19" ht="12.75">
      <c r="A24" s="75">
        <v>16</v>
      </c>
      <c r="B24" s="101">
        <v>236</v>
      </c>
      <c r="C24" s="102" t="s">
        <v>53</v>
      </c>
      <c r="D24" s="103">
        <v>83</v>
      </c>
      <c r="E24" s="103" t="s">
        <v>143</v>
      </c>
      <c r="F24" s="103">
        <v>87</v>
      </c>
      <c r="G24" s="103">
        <v>78</v>
      </c>
      <c r="H24" s="103"/>
      <c r="I24" s="103"/>
      <c r="J24" s="108"/>
      <c r="K24" s="84">
        <v>8</v>
      </c>
      <c r="L24" s="84" t="s">
        <v>143</v>
      </c>
      <c r="M24" s="84">
        <v>9</v>
      </c>
      <c r="N24" s="84">
        <v>9</v>
      </c>
      <c r="O24" s="105">
        <f t="shared" si="0"/>
        <v>248</v>
      </c>
      <c r="P24" s="106">
        <v>15</v>
      </c>
      <c r="Q24" s="106">
        <f t="shared" si="1"/>
        <v>55</v>
      </c>
      <c r="R24" s="105">
        <f t="shared" si="2"/>
        <v>26</v>
      </c>
      <c r="S24" s="107">
        <f t="shared" si="3"/>
        <v>81</v>
      </c>
    </row>
    <row r="25" spans="1:19" ht="12.75">
      <c r="A25" s="75">
        <v>17</v>
      </c>
      <c r="B25" s="101">
        <v>308</v>
      </c>
      <c r="C25" s="102" t="s">
        <v>99</v>
      </c>
      <c r="D25" s="103">
        <v>76</v>
      </c>
      <c r="E25" s="103">
        <v>74</v>
      </c>
      <c r="F25" s="103">
        <v>77</v>
      </c>
      <c r="G25" s="103">
        <v>90</v>
      </c>
      <c r="H25" s="103"/>
      <c r="I25" s="103"/>
      <c r="J25" s="108"/>
      <c r="K25" s="84">
        <v>7</v>
      </c>
      <c r="L25" s="84">
        <v>5</v>
      </c>
      <c r="M25" s="84">
        <v>5</v>
      </c>
      <c r="N25" s="84">
        <v>7</v>
      </c>
      <c r="O25" s="105">
        <f t="shared" si="0"/>
        <v>243</v>
      </c>
      <c r="P25" s="106">
        <v>16</v>
      </c>
      <c r="Q25" s="106">
        <f t="shared" si="1"/>
        <v>54</v>
      </c>
      <c r="R25" s="105">
        <f t="shared" si="2"/>
        <v>19</v>
      </c>
      <c r="S25" s="107">
        <f t="shared" si="3"/>
        <v>73</v>
      </c>
    </row>
    <row r="26" spans="1:19" ht="12.75">
      <c r="A26" s="75">
        <v>18</v>
      </c>
      <c r="B26" s="101">
        <v>13</v>
      </c>
      <c r="C26" s="102" t="s">
        <v>41</v>
      </c>
      <c r="D26" s="103">
        <v>71</v>
      </c>
      <c r="E26" s="103">
        <v>80</v>
      </c>
      <c r="F26" s="103">
        <v>81</v>
      </c>
      <c r="G26" s="103">
        <v>77</v>
      </c>
      <c r="H26" s="103"/>
      <c r="I26" s="103"/>
      <c r="J26" s="108"/>
      <c r="K26" s="84">
        <v>6</v>
      </c>
      <c r="L26" s="84">
        <v>8</v>
      </c>
      <c r="M26" s="84">
        <v>6</v>
      </c>
      <c r="N26" s="84">
        <v>8</v>
      </c>
      <c r="O26" s="105">
        <f t="shared" si="0"/>
        <v>238</v>
      </c>
      <c r="P26" s="106">
        <v>17</v>
      </c>
      <c r="Q26" s="106">
        <f t="shared" si="1"/>
        <v>53</v>
      </c>
      <c r="R26" s="105">
        <f t="shared" si="2"/>
        <v>22</v>
      </c>
      <c r="S26" s="107">
        <f t="shared" si="3"/>
        <v>75</v>
      </c>
    </row>
    <row r="27" spans="1:19" ht="12.75">
      <c r="A27" s="75">
        <v>19</v>
      </c>
      <c r="B27" s="101">
        <v>611</v>
      </c>
      <c r="C27" s="102" t="s">
        <v>59</v>
      </c>
      <c r="D27" s="103">
        <v>40</v>
      </c>
      <c r="E27" s="103">
        <v>80</v>
      </c>
      <c r="F27" s="103">
        <v>83</v>
      </c>
      <c r="G27" s="103">
        <v>72</v>
      </c>
      <c r="H27" s="103"/>
      <c r="I27" s="103"/>
      <c r="J27" s="108"/>
      <c r="K27" s="84">
        <v>4</v>
      </c>
      <c r="L27" s="84">
        <v>7</v>
      </c>
      <c r="M27" s="84">
        <v>7</v>
      </c>
      <c r="N27" s="84">
        <v>6</v>
      </c>
      <c r="O27" s="105">
        <f t="shared" si="0"/>
        <v>235</v>
      </c>
      <c r="P27" s="106">
        <v>18</v>
      </c>
      <c r="Q27" s="106">
        <f t="shared" si="1"/>
        <v>52</v>
      </c>
      <c r="R27" s="105">
        <f t="shared" si="2"/>
        <v>20</v>
      </c>
      <c r="S27" s="107">
        <f t="shared" si="3"/>
        <v>72</v>
      </c>
    </row>
    <row r="28" spans="1:19" ht="12.75">
      <c r="A28" s="75">
        <v>20</v>
      </c>
      <c r="B28" s="109">
        <v>408</v>
      </c>
      <c r="C28" s="102" t="s">
        <v>100</v>
      </c>
      <c r="D28" s="103">
        <v>73</v>
      </c>
      <c r="E28" s="103">
        <v>78</v>
      </c>
      <c r="F28" s="103">
        <v>65</v>
      </c>
      <c r="G28" s="103">
        <v>76</v>
      </c>
      <c r="H28" s="103"/>
      <c r="I28" s="103"/>
      <c r="J28" s="108"/>
      <c r="K28" s="84">
        <v>7</v>
      </c>
      <c r="L28" s="84">
        <v>6</v>
      </c>
      <c r="M28" s="84">
        <v>5</v>
      </c>
      <c r="N28" s="84">
        <v>6</v>
      </c>
      <c r="O28" s="105">
        <f t="shared" si="0"/>
        <v>227</v>
      </c>
      <c r="P28" s="106">
        <v>19</v>
      </c>
      <c r="Q28" s="106">
        <f t="shared" si="1"/>
        <v>51</v>
      </c>
      <c r="R28" s="105">
        <f t="shared" si="2"/>
        <v>19</v>
      </c>
      <c r="S28" s="107">
        <f t="shared" si="3"/>
        <v>70</v>
      </c>
    </row>
    <row r="29" spans="1:19" ht="12.75">
      <c r="A29" s="75">
        <v>21</v>
      </c>
      <c r="B29" s="101">
        <v>151</v>
      </c>
      <c r="C29" s="102" t="s">
        <v>97</v>
      </c>
      <c r="D29" s="103">
        <v>96</v>
      </c>
      <c r="E29" s="103">
        <v>12</v>
      </c>
      <c r="F29" s="103">
        <v>95</v>
      </c>
      <c r="G29" s="103" t="s">
        <v>143</v>
      </c>
      <c r="H29" s="103"/>
      <c r="I29" s="103"/>
      <c r="J29" s="108"/>
      <c r="K29" s="84">
        <v>10</v>
      </c>
      <c r="L29" s="84">
        <v>4</v>
      </c>
      <c r="M29" s="84">
        <v>10</v>
      </c>
      <c r="N29" s="84" t="s">
        <v>143</v>
      </c>
      <c r="O29" s="105">
        <f t="shared" si="0"/>
        <v>203</v>
      </c>
      <c r="P29" s="106">
        <v>20</v>
      </c>
      <c r="Q29" s="106">
        <f t="shared" si="1"/>
        <v>50</v>
      </c>
      <c r="R29" s="105">
        <f t="shared" si="2"/>
        <v>24</v>
      </c>
      <c r="S29" s="107">
        <f t="shared" si="3"/>
        <v>74</v>
      </c>
    </row>
    <row r="30" spans="1:19" ht="12.75">
      <c r="A30" s="75">
        <v>22</v>
      </c>
      <c r="B30" s="101">
        <v>333</v>
      </c>
      <c r="C30" s="102" t="s">
        <v>102</v>
      </c>
      <c r="D30" s="103">
        <v>54</v>
      </c>
      <c r="E30" s="103">
        <v>70</v>
      </c>
      <c r="F30" s="103">
        <v>57</v>
      </c>
      <c r="G30" s="103">
        <v>65</v>
      </c>
      <c r="H30" s="103"/>
      <c r="I30" s="103"/>
      <c r="J30" s="108"/>
      <c r="K30" s="84">
        <v>6</v>
      </c>
      <c r="L30" s="84">
        <v>5</v>
      </c>
      <c r="M30" s="84">
        <v>5</v>
      </c>
      <c r="N30" s="84">
        <v>6</v>
      </c>
      <c r="O30" s="105">
        <f t="shared" si="0"/>
        <v>192</v>
      </c>
      <c r="P30" s="106">
        <v>21</v>
      </c>
      <c r="Q30" s="106">
        <f t="shared" si="1"/>
        <v>49</v>
      </c>
      <c r="R30" s="105">
        <f t="shared" si="2"/>
        <v>17</v>
      </c>
      <c r="S30" s="107">
        <f t="shared" si="3"/>
        <v>66</v>
      </c>
    </row>
    <row r="31" spans="1:19" ht="12.75">
      <c r="A31" s="75">
        <v>23</v>
      </c>
      <c r="B31" s="109">
        <v>657</v>
      </c>
      <c r="C31" s="102" t="s">
        <v>106</v>
      </c>
      <c r="D31" s="103">
        <v>33</v>
      </c>
      <c r="E31" s="103">
        <v>72</v>
      </c>
      <c r="F31" s="103">
        <v>46</v>
      </c>
      <c r="G31" s="103">
        <v>63</v>
      </c>
      <c r="H31" s="103"/>
      <c r="I31" s="103"/>
      <c r="J31" s="108"/>
      <c r="K31" s="84">
        <v>4</v>
      </c>
      <c r="L31" s="84">
        <v>6</v>
      </c>
      <c r="M31" s="84">
        <v>4</v>
      </c>
      <c r="N31" s="84">
        <v>5</v>
      </c>
      <c r="O31" s="105">
        <f t="shared" si="0"/>
        <v>181</v>
      </c>
      <c r="P31" s="106">
        <v>22</v>
      </c>
      <c r="Q31" s="106">
        <f t="shared" si="1"/>
        <v>48</v>
      </c>
      <c r="R31" s="105">
        <f t="shared" si="2"/>
        <v>15</v>
      </c>
      <c r="S31" s="107">
        <f t="shared" si="3"/>
        <v>63</v>
      </c>
    </row>
    <row r="32" spans="1:19" ht="12.75">
      <c r="A32" s="75">
        <v>24</v>
      </c>
      <c r="B32" s="109">
        <v>55</v>
      </c>
      <c r="C32" s="102" t="s">
        <v>103</v>
      </c>
      <c r="D32" s="103">
        <v>55</v>
      </c>
      <c r="E32" s="103">
        <v>61</v>
      </c>
      <c r="F32" s="103">
        <v>35</v>
      </c>
      <c r="G32" s="103">
        <v>49</v>
      </c>
      <c r="H32" s="103"/>
      <c r="I32" s="103"/>
      <c r="J32" s="108"/>
      <c r="K32" s="84">
        <v>6</v>
      </c>
      <c r="L32" s="84">
        <v>6</v>
      </c>
      <c r="M32" s="84">
        <v>4</v>
      </c>
      <c r="N32" s="84">
        <v>6</v>
      </c>
      <c r="O32" s="105">
        <f t="shared" si="0"/>
        <v>165</v>
      </c>
      <c r="P32" s="106">
        <v>23</v>
      </c>
      <c r="Q32" s="106">
        <f t="shared" si="1"/>
        <v>47</v>
      </c>
      <c r="R32" s="105">
        <f t="shared" si="2"/>
        <v>18</v>
      </c>
      <c r="S32" s="107">
        <f t="shared" si="3"/>
        <v>65</v>
      </c>
    </row>
    <row r="33" spans="1:19" ht="12.75">
      <c r="A33" s="75">
        <v>25</v>
      </c>
      <c r="B33" s="101">
        <v>255</v>
      </c>
      <c r="C33" s="102" t="s">
        <v>107</v>
      </c>
      <c r="D33" s="103">
        <v>58</v>
      </c>
      <c r="E33" s="103">
        <v>37</v>
      </c>
      <c r="F33" s="103">
        <v>59</v>
      </c>
      <c r="G33" s="103">
        <v>37</v>
      </c>
      <c r="H33" s="103"/>
      <c r="I33" s="103"/>
      <c r="J33" s="108"/>
      <c r="K33" s="84">
        <v>5</v>
      </c>
      <c r="L33" s="84">
        <v>5</v>
      </c>
      <c r="M33" s="84">
        <v>6</v>
      </c>
      <c r="N33" s="84">
        <v>5</v>
      </c>
      <c r="O33" s="105">
        <f t="shared" si="0"/>
        <v>154</v>
      </c>
      <c r="P33" s="106">
        <v>24</v>
      </c>
      <c r="Q33" s="106">
        <f t="shared" si="1"/>
        <v>46</v>
      </c>
      <c r="R33" s="105">
        <f t="shared" si="2"/>
        <v>16</v>
      </c>
      <c r="S33" s="107">
        <f t="shared" si="3"/>
        <v>62</v>
      </c>
    </row>
    <row r="34" spans="1:19" ht="12.75">
      <c r="A34" s="75">
        <v>26</v>
      </c>
      <c r="B34" s="101"/>
      <c r="C34" s="102" t="s">
        <v>157</v>
      </c>
      <c r="D34" s="103" t="s">
        <v>143</v>
      </c>
      <c r="E34" s="103" t="s">
        <v>143</v>
      </c>
      <c r="F34" s="103" t="s">
        <v>143</v>
      </c>
      <c r="G34" s="103" t="s">
        <v>143</v>
      </c>
      <c r="H34" s="103"/>
      <c r="I34" s="103"/>
      <c r="J34" s="108"/>
      <c r="K34" s="103" t="s">
        <v>143</v>
      </c>
      <c r="L34" s="103" t="s">
        <v>143</v>
      </c>
      <c r="M34" s="103" t="s">
        <v>143</v>
      </c>
      <c r="N34" s="103" t="s">
        <v>143</v>
      </c>
      <c r="O34" s="115" t="s">
        <v>143</v>
      </c>
      <c r="P34" s="103" t="s">
        <v>143</v>
      </c>
      <c r="Q34" s="103" t="s">
        <v>143</v>
      </c>
      <c r="R34" s="115" t="s">
        <v>143</v>
      </c>
      <c r="S34" s="103" t="s">
        <v>143</v>
      </c>
    </row>
    <row r="35" spans="1:19" ht="12.75">
      <c r="A35" s="75">
        <v>27</v>
      </c>
      <c r="B35" s="109"/>
      <c r="C35" s="102" t="s">
        <v>158</v>
      </c>
      <c r="D35" s="103" t="s">
        <v>143</v>
      </c>
      <c r="E35" s="103" t="s">
        <v>143</v>
      </c>
      <c r="F35" s="103" t="s">
        <v>143</v>
      </c>
      <c r="G35" s="103" t="s">
        <v>143</v>
      </c>
      <c r="H35" s="103"/>
      <c r="I35" s="103"/>
      <c r="J35" s="108"/>
      <c r="K35" s="103" t="s">
        <v>143</v>
      </c>
      <c r="L35" s="103" t="s">
        <v>143</v>
      </c>
      <c r="M35" s="103" t="s">
        <v>143</v>
      </c>
      <c r="N35" s="103" t="s">
        <v>143</v>
      </c>
      <c r="O35" s="116" t="s">
        <v>143</v>
      </c>
      <c r="P35" s="103" t="s">
        <v>143</v>
      </c>
      <c r="Q35" s="103" t="s">
        <v>143</v>
      </c>
      <c r="R35" s="115" t="s">
        <v>143</v>
      </c>
      <c r="S35" s="103" t="s">
        <v>143</v>
      </c>
    </row>
  </sheetData>
  <sheetProtection selectLockedCells="1" selectUnlockedCells="1"/>
  <mergeCells count="2">
    <mergeCell ref="K5:N5"/>
    <mergeCell ref="Q5:R5"/>
  </mergeCells>
  <conditionalFormatting sqref="D34:I35 K34:S35">
    <cfRule type="cellIs" priority="1" dxfId="59" operator="equal" stopIfTrue="1">
      <formula>LARGE(YPL!$D$9:$G$47,1)</formula>
    </cfRule>
    <cfRule type="expression" priority="2" dxfId="60" stopIfTrue="1">
      <formula>OR(YPL!D34=LARGE(YPL!$D1:$G1,1),YPL!D34=LARGE(YPL!$D1:$G1,2),YPL!D34=LARGE(YPL!$D1:$G1,3))</formula>
    </cfRule>
  </conditionalFormatting>
  <conditionalFormatting sqref="K9:N9">
    <cfRule type="cellIs" priority="3" dxfId="4" operator="equal" stopIfTrue="1">
      <formula>LARGE(Hathern!$D1:$G1,1)</formula>
    </cfRule>
    <cfRule type="cellIs" priority="4" dxfId="4" operator="equal" stopIfTrue="1">
      <formula>LARGE(Hathern!$D1:$G1,2)</formula>
    </cfRule>
    <cfRule type="cellIs" priority="5" dxfId="4" operator="equal" stopIfTrue="1">
      <formula>LARGE(Hathern!$D1:$G1,3)</formula>
    </cfRule>
  </conditionalFormatting>
  <conditionalFormatting sqref="D9:G33 H25:I33">
    <cfRule type="cellIs" priority="6" dxfId="58" operator="equal" stopIfTrue="1">
      <formula>LARGE(Cowdenbeath!$D$8:$G$35,1)</formula>
    </cfRule>
    <cfRule type="expression" priority="7" dxfId="0" stopIfTrue="1">
      <formula>OR(Cowdenbeath!D9=LARGE(Cowdenbeath!$D1:$G1,1),Cowdenbeath!D9=LARGE(Cowdenbeath!$D1:$G1,2),Cowdenbeath!D9=LARGE(Cowdenbeath!$D1:$G1,3))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6">
      <selection activeCell="B9" sqref="B9"/>
    </sheetView>
  </sheetViews>
  <sheetFormatPr defaultColWidth="11.57421875" defaultRowHeight="12.75"/>
  <cols>
    <col min="1" max="2" width="5.8515625" style="1" customWidth="1"/>
    <col min="3" max="3" width="18.85156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3.00390625" style="1" customWidth="1"/>
    <col min="11" max="11" width="9.140625" style="1" customWidth="1"/>
    <col min="12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4.25">
      <c r="A5" s="61" t="s">
        <v>21</v>
      </c>
      <c r="B5" s="92" t="s">
        <v>125</v>
      </c>
      <c r="C5" s="23"/>
      <c r="D5" s="23"/>
      <c r="E5" s="93" t="s">
        <v>159</v>
      </c>
      <c r="G5" s="1" t="s">
        <v>127</v>
      </c>
      <c r="J5" s="76"/>
      <c r="K5" s="120" t="s">
        <v>29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471</v>
      </c>
      <c r="C9" s="102" t="s">
        <v>45</v>
      </c>
      <c r="D9" s="103">
        <v>78</v>
      </c>
      <c r="E9" s="103">
        <v>88</v>
      </c>
      <c r="F9" s="103">
        <v>90</v>
      </c>
      <c r="G9" s="103">
        <v>89</v>
      </c>
      <c r="H9" s="103"/>
      <c r="I9" s="103">
        <v>75</v>
      </c>
      <c r="J9" s="104"/>
      <c r="K9" s="103">
        <v>7</v>
      </c>
      <c r="L9" s="103">
        <v>10</v>
      </c>
      <c r="M9" s="103">
        <v>10</v>
      </c>
      <c r="N9" s="103">
        <v>10</v>
      </c>
      <c r="O9" s="105">
        <f aca="true" t="shared" si="0" ref="O9:O43">+SUM(LARGE(D9:G9,1)+LARGE(D9:G9,2)+LARGE(D9:G9,3))</f>
        <v>267</v>
      </c>
      <c r="P9" s="106">
        <v>8</v>
      </c>
      <c r="Q9" s="106">
        <f aca="true" t="shared" si="1" ref="Q9:Q45">70-P9</f>
        <v>62</v>
      </c>
      <c r="R9" s="105">
        <f aca="true" t="shared" si="2" ref="R9:R43">+SUM(LARGE(K9:N9,1)+LARGE(K9:N9,2)+LARGE(K9:N9,3))</f>
        <v>30</v>
      </c>
      <c r="S9" s="107">
        <v>93</v>
      </c>
    </row>
    <row r="10" spans="1:19" ht="12.75">
      <c r="A10" s="75">
        <v>2</v>
      </c>
      <c r="B10" s="101">
        <v>30</v>
      </c>
      <c r="C10" s="102" t="s">
        <v>36</v>
      </c>
      <c r="D10" s="103">
        <v>88</v>
      </c>
      <c r="E10" s="103">
        <v>89</v>
      </c>
      <c r="F10" s="103">
        <v>83</v>
      </c>
      <c r="G10" s="103">
        <v>88</v>
      </c>
      <c r="H10" s="103"/>
      <c r="I10" s="103">
        <v>88</v>
      </c>
      <c r="J10" s="108"/>
      <c r="K10" s="84">
        <v>10</v>
      </c>
      <c r="L10" s="84">
        <v>10</v>
      </c>
      <c r="M10" s="84">
        <v>8</v>
      </c>
      <c r="N10" s="84">
        <v>10</v>
      </c>
      <c r="O10" s="105">
        <f t="shared" si="0"/>
        <v>265</v>
      </c>
      <c r="P10" s="106">
        <v>1</v>
      </c>
      <c r="Q10" s="106">
        <f t="shared" si="1"/>
        <v>69</v>
      </c>
      <c r="R10" s="105">
        <f t="shared" si="2"/>
        <v>30</v>
      </c>
      <c r="S10" s="107">
        <f aca="true" t="shared" si="3" ref="S10:S45">R10+Q10</f>
        <v>99</v>
      </c>
    </row>
    <row r="11" spans="1:19" ht="12.75">
      <c r="A11" s="75">
        <v>3</v>
      </c>
      <c r="B11" s="101">
        <v>54</v>
      </c>
      <c r="C11" s="102" t="s">
        <v>84</v>
      </c>
      <c r="D11" s="103">
        <v>86</v>
      </c>
      <c r="E11" s="103">
        <v>86</v>
      </c>
      <c r="F11" s="103">
        <v>88</v>
      </c>
      <c r="G11" s="103">
        <v>87</v>
      </c>
      <c r="H11" s="103"/>
      <c r="I11" s="103">
        <v>81</v>
      </c>
      <c r="J11" s="108"/>
      <c r="K11" s="84">
        <v>10</v>
      </c>
      <c r="L11" s="84">
        <v>10</v>
      </c>
      <c r="M11" s="84">
        <v>10</v>
      </c>
      <c r="N11" s="84">
        <v>10</v>
      </c>
      <c r="O11" s="105">
        <f t="shared" si="0"/>
        <v>261</v>
      </c>
      <c r="P11" s="106">
        <v>6</v>
      </c>
      <c r="Q11" s="106">
        <f t="shared" si="1"/>
        <v>64</v>
      </c>
      <c r="R11" s="105">
        <f t="shared" si="2"/>
        <v>30</v>
      </c>
      <c r="S11" s="107">
        <f t="shared" si="3"/>
        <v>94</v>
      </c>
    </row>
    <row r="12" spans="1:19" ht="12.75">
      <c r="A12" s="75">
        <v>4</v>
      </c>
      <c r="B12" s="101">
        <v>70</v>
      </c>
      <c r="C12" s="102" t="s">
        <v>160</v>
      </c>
      <c r="D12" s="103">
        <v>79</v>
      </c>
      <c r="E12" s="103">
        <v>83</v>
      </c>
      <c r="F12" s="103">
        <v>86</v>
      </c>
      <c r="G12" s="103">
        <v>88</v>
      </c>
      <c r="H12" s="103"/>
      <c r="I12" s="103">
        <v>81</v>
      </c>
      <c r="J12" s="108"/>
      <c r="K12" s="84">
        <v>9</v>
      </c>
      <c r="L12" s="84">
        <v>8</v>
      </c>
      <c r="M12" s="84">
        <v>9</v>
      </c>
      <c r="N12" s="84">
        <v>10</v>
      </c>
      <c r="O12" s="105">
        <f t="shared" si="0"/>
        <v>257</v>
      </c>
      <c r="P12" s="106">
        <v>7</v>
      </c>
      <c r="Q12" s="106">
        <f t="shared" si="1"/>
        <v>63</v>
      </c>
      <c r="R12" s="105">
        <f t="shared" si="2"/>
        <v>28</v>
      </c>
      <c r="S12" s="107">
        <f t="shared" si="3"/>
        <v>91</v>
      </c>
    </row>
    <row r="13" spans="1:19" ht="12.75">
      <c r="A13" s="75">
        <v>5</v>
      </c>
      <c r="B13" s="101">
        <v>89</v>
      </c>
      <c r="C13" s="102" t="s">
        <v>82</v>
      </c>
      <c r="D13" s="103">
        <v>83</v>
      </c>
      <c r="E13" s="103">
        <v>78</v>
      </c>
      <c r="F13" s="103">
        <v>86</v>
      </c>
      <c r="G13" s="103">
        <v>85</v>
      </c>
      <c r="H13" s="103"/>
      <c r="I13" s="103">
        <v>87</v>
      </c>
      <c r="J13" s="108"/>
      <c r="K13" s="84">
        <v>10</v>
      </c>
      <c r="L13" s="84">
        <v>8</v>
      </c>
      <c r="M13" s="84">
        <v>10</v>
      </c>
      <c r="N13" s="84">
        <v>9</v>
      </c>
      <c r="O13" s="105">
        <f t="shared" si="0"/>
        <v>254</v>
      </c>
      <c r="P13" s="106">
        <v>2</v>
      </c>
      <c r="Q13" s="106">
        <f t="shared" si="1"/>
        <v>68</v>
      </c>
      <c r="R13" s="105">
        <f t="shared" si="2"/>
        <v>29</v>
      </c>
      <c r="S13" s="107">
        <f t="shared" si="3"/>
        <v>97</v>
      </c>
    </row>
    <row r="14" spans="1:19" ht="12.75">
      <c r="A14" s="75">
        <v>6</v>
      </c>
      <c r="B14" s="101">
        <v>141</v>
      </c>
      <c r="C14" s="102" t="s">
        <v>54</v>
      </c>
      <c r="D14" s="103">
        <v>85</v>
      </c>
      <c r="E14" s="103">
        <v>80</v>
      </c>
      <c r="F14" s="103">
        <v>79</v>
      </c>
      <c r="G14" s="103">
        <v>87</v>
      </c>
      <c r="H14" s="103"/>
      <c r="I14" s="103">
        <v>83</v>
      </c>
      <c r="J14" s="108"/>
      <c r="K14" s="84">
        <v>10</v>
      </c>
      <c r="L14" s="84">
        <v>9</v>
      </c>
      <c r="M14" s="84">
        <v>7</v>
      </c>
      <c r="N14" s="84">
        <v>9</v>
      </c>
      <c r="O14" s="105">
        <f t="shared" si="0"/>
        <v>252</v>
      </c>
      <c r="P14" s="106">
        <v>5</v>
      </c>
      <c r="Q14" s="106">
        <f t="shared" si="1"/>
        <v>65</v>
      </c>
      <c r="R14" s="105">
        <f t="shared" si="2"/>
        <v>28</v>
      </c>
      <c r="S14" s="107">
        <f t="shared" si="3"/>
        <v>93</v>
      </c>
    </row>
    <row r="15" spans="1:19" ht="12.75">
      <c r="A15" s="75">
        <v>7</v>
      </c>
      <c r="B15" s="101">
        <v>100</v>
      </c>
      <c r="C15" s="102" t="s">
        <v>55</v>
      </c>
      <c r="D15" s="103">
        <v>81</v>
      </c>
      <c r="E15" s="103">
        <v>86</v>
      </c>
      <c r="F15" s="103">
        <v>83</v>
      </c>
      <c r="G15" s="103">
        <v>75</v>
      </c>
      <c r="H15" s="103"/>
      <c r="I15" s="103">
        <v>87</v>
      </c>
      <c r="J15" s="108"/>
      <c r="K15" s="84">
        <v>8</v>
      </c>
      <c r="L15" s="84">
        <v>9</v>
      </c>
      <c r="M15" s="84">
        <v>8</v>
      </c>
      <c r="N15" s="84">
        <v>7</v>
      </c>
      <c r="O15" s="105">
        <f t="shared" si="0"/>
        <v>250</v>
      </c>
      <c r="P15" s="106">
        <v>3</v>
      </c>
      <c r="Q15" s="106">
        <f t="shared" si="1"/>
        <v>67</v>
      </c>
      <c r="R15" s="105">
        <f t="shared" si="2"/>
        <v>25</v>
      </c>
      <c r="S15" s="107">
        <f t="shared" si="3"/>
        <v>92</v>
      </c>
    </row>
    <row r="16" spans="1:19" ht="12.75">
      <c r="A16" s="75">
        <v>8</v>
      </c>
      <c r="B16" s="101">
        <v>40</v>
      </c>
      <c r="C16" s="102" t="s">
        <v>161</v>
      </c>
      <c r="D16" s="103">
        <v>83</v>
      </c>
      <c r="E16" s="103">
        <v>82</v>
      </c>
      <c r="F16" s="103">
        <v>84</v>
      </c>
      <c r="G16" s="103">
        <v>83</v>
      </c>
      <c r="H16" s="103">
        <v>84</v>
      </c>
      <c r="I16" s="103"/>
      <c r="J16" s="108"/>
      <c r="K16" s="84">
        <v>10</v>
      </c>
      <c r="L16" s="84">
        <v>6</v>
      </c>
      <c r="M16" s="84">
        <v>9</v>
      </c>
      <c r="N16" s="84">
        <v>7</v>
      </c>
      <c r="O16" s="105">
        <f t="shared" si="0"/>
        <v>250</v>
      </c>
      <c r="P16" s="106">
        <v>10</v>
      </c>
      <c r="Q16" s="106">
        <f t="shared" si="1"/>
        <v>60</v>
      </c>
      <c r="R16" s="105">
        <f t="shared" si="2"/>
        <v>26</v>
      </c>
      <c r="S16" s="107">
        <f t="shared" si="3"/>
        <v>86</v>
      </c>
    </row>
    <row r="17" spans="1:19" ht="12.75">
      <c r="A17" s="75">
        <v>9</v>
      </c>
      <c r="B17" s="101">
        <v>36</v>
      </c>
      <c r="C17" s="102" t="s">
        <v>89</v>
      </c>
      <c r="D17" s="103">
        <v>83</v>
      </c>
      <c r="E17" s="103">
        <v>81</v>
      </c>
      <c r="F17" s="103">
        <v>83</v>
      </c>
      <c r="G17" s="103">
        <v>84</v>
      </c>
      <c r="H17" s="103">
        <v>80</v>
      </c>
      <c r="I17" s="103"/>
      <c r="J17" s="108"/>
      <c r="K17" s="84">
        <v>9</v>
      </c>
      <c r="L17" s="84">
        <v>9</v>
      </c>
      <c r="M17" s="84">
        <v>9</v>
      </c>
      <c r="N17" s="84">
        <v>8</v>
      </c>
      <c r="O17" s="105">
        <f t="shared" si="0"/>
        <v>250</v>
      </c>
      <c r="P17" s="106">
        <v>12</v>
      </c>
      <c r="Q17" s="106">
        <f t="shared" si="1"/>
        <v>58</v>
      </c>
      <c r="R17" s="105">
        <f t="shared" si="2"/>
        <v>27</v>
      </c>
      <c r="S17" s="107">
        <f t="shared" si="3"/>
        <v>85</v>
      </c>
    </row>
    <row r="18" spans="1:19" ht="12.75">
      <c r="A18" s="75">
        <v>10</v>
      </c>
      <c r="B18" s="101">
        <v>546</v>
      </c>
      <c r="C18" s="102" t="s">
        <v>38</v>
      </c>
      <c r="D18" s="103">
        <v>82</v>
      </c>
      <c r="E18" s="103">
        <v>33</v>
      </c>
      <c r="F18" s="103">
        <v>82</v>
      </c>
      <c r="G18" s="103">
        <v>85</v>
      </c>
      <c r="H18" s="103">
        <v>84</v>
      </c>
      <c r="I18" s="103"/>
      <c r="J18" s="108"/>
      <c r="K18" s="84">
        <v>9</v>
      </c>
      <c r="L18" s="84">
        <v>4</v>
      </c>
      <c r="M18" s="84">
        <v>8</v>
      </c>
      <c r="N18" s="84">
        <v>8</v>
      </c>
      <c r="O18" s="105">
        <f t="shared" si="0"/>
        <v>249</v>
      </c>
      <c r="P18" s="106">
        <v>9</v>
      </c>
      <c r="Q18" s="106">
        <f t="shared" si="1"/>
        <v>61</v>
      </c>
      <c r="R18" s="105">
        <f t="shared" si="2"/>
        <v>25</v>
      </c>
      <c r="S18" s="107">
        <f t="shared" si="3"/>
        <v>86</v>
      </c>
    </row>
    <row r="19" spans="1:19" ht="12.75">
      <c r="A19" s="75">
        <v>11</v>
      </c>
      <c r="B19" s="101">
        <v>6</v>
      </c>
      <c r="C19" s="102" t="s">
        <v>91</v>
      </c>
      <c r="D19" s="103">
        <v>62</v>
      </c>
      <c r="E19" s="103">
        <v>81</v>
      </c>
      <c r="F19" s="103">
        <v>82</v>
      </c>
      <c r="G19" s="103">
        <v>82</v>
      </c>
      <c r="H19" s="103">
        <v>80</v>
      </c>
      <c r="I19" s="103"/>
      <c r="J19" s="108"/>
      <c r="K19" s="84">
        <v>5</v>
      </c>
      <c r="L19" s="84">
        <v>9</v>
      </c>
      <c r="M19" s="84">
        <v>7</v>
      </c>
      <c r="N19" s="84">
        <v>9</v>
      </c>
      <c r="O19" s="105">
        <f t="shared" si="0"/>
        <v>245</v>
      </c>
      <c r="P19" s="106">
        <v>13</v>
      </c>
      <c r="Q19" s="106">
        <f t="shared" si="1"/>
        <v>57</v>
      </c>
      <c r="R19" s="105">
        <f t="shared" si="2"/>
        <v>25</v>
      </c>
      <c r="S19" s="107">
        <f t="shared" si="3"/>
        <v>82</v>
      </c>
    </row>
    <row r="20" spans="1:19" ht="12.75">
      <c r="A20" s="75">
        <v>12</v>
      </c>
      <c r="B20" s="101">
        <v>288</v>
      </c>
      <c r="C20" s="102" t="s">
        <v>58</v>
      </c>
      <c r="D20" s="103">
        <v>74</v>
      </c>
      <c r="E20" s="103">
        <v>66</v>
      </c>
      <c r="F20" s="103">
        <v>84</v>
      </c>
      <c r="G20" s="103">
        <v>87</v>
      </c>
      <c r="H20" s="103">
        <v>85</v>
      </c>
      <c r="I20" s="103">
        <v>84</v>
      </c>
      <c r="J20" s="108"/>
      <c r="K20" s="84">
        <v>4</v>
      </c>
      <c r="L20" s="84">
        <v>5</v>
      </c>
      <c r="M20" s="84">
        <v>10</v>
      </c>
      <c r="N20" s="84">
        <v>9</v>
      </c>
      <c r="O20" s="105">
        <f t="shared" si="0"/>
        <v>245</v>
      </c>
      <c r="P20" s="106">
        <v>4</v>
      </c>
      <c r="Q20" s="106">
        <f t="shared" si="1"/>
        <v>66</v>
      </c>
      <c r="R20" s="105">
        <f t="shared" si="2"/>
        <v>24</v>
      </c>
      <c r="S20" s="107">
        <f t="shared" si="3"/>
        <v>90</v>
      </c>
    </row>
    <row r="21" spans="1:19" ht="12.75">
      <c r="A21" s="75">
        <v>13</v>
      </c>
      <c r="B21" s="101">
        <v>600</v>
      </c>
      <c r="C21" s="102" t="s">
        <v>48</v>
      </c>
      <c r="D21" s="103">
        <v>78</v>
      </c>
      <c r="E21" s="103">
        <v>78</v>
      </c>
      <c r="F21" s="103">
        <v>84</v>
      </c>
      <c r="G21" s="103">
        <v>77</v>
      </c>
      <c r="H21" s="103">
        <v>82</v>
      </c>
      <c r="I21" s="103"/>
      <c r="J21" s="108"/>
      <c r="K21" s="84">
        <v>8</v>
      </c>
      <c r="L21" s="84">
        <v>10</v>
      </c>
      <c r="M21" s="84">
        <v>9</v>
      </c>
      <c r="N21" s="84">
        <v>8</v>
      </c>
      <c r="O21" s="105">
        <f t="shared" si="0"/>
        <v>240</v>
      </c>
      <c r="P21" s="106">
        <v>11</v>
      </c>
      <c r="Q21" s="106">
        <f t="shared" si="1"/>
        <v>59</v>
      </c>
      <c r="R21" s="105">
        <f t="shared" si="2"/>
        <v>27</v>
      </c>
      <c r="S21" s="107">
        <f t="shared" si="3"/>
        <v>86</v>
      </c>
    </row>
    <row r="22" spans="1:19" ht="12.75">
      <c r="A22" s="75">
        <v>14</v>
      </c>
      <c r="B22" s="109">
        <v>491</v>
      </c>
      <c r="C22" s="102" t="s">
        <v>68</v>
      </c>
      <c r="D22" s="103">
        <v>76</v>
      </c>
      <c r="E22" s="103">
        <v>80</v>
      </c>
      <c r="F22" s="103">
        <v>83</v>
      </c>
      <c r="G22" s="103">
        <v>77</v>
      </c>
      <c r="H22" s="103" t="s">
        <v>143</v>
      </c>
      <c r="I22" s="103"/>
      <c r="J22" s="108"/>
      <c r="K22" s="84">
        <v>6</v>
      </c>
      <c r="L22" s="84">
        <v>5</v>
      </c>
      <c r="M22" s="84">
        <v>10</v>
      </c>
      <c r="N22" s="84">
        <v>8</v>
      </c>
      <c r="O22" s="105">
        <f t="shared" si="0"/>
        <v>240</v>
      </c>
      <c r="P22" s="106">
        <v>15</v>
      </c>
      <c r="Q22" s="106">
        <f t="shared" si="1"/>
        <v>55</v>
      </c>
      <c r="R22" s="105">
        <f t="shared" si="2"/>
        <v>24</v>
      </c>
      <c r="S22" s="107">
        <f t="shared" si="3"/>
        <v>79</v>
      </c>
    </row>
    <row r="23" spans="1:19" ht="12.75">
      <c r="A23" s="75">
        <v>15</v>
      </c>
      <c r="B23" s="109">
        <v>34</v>
      </c>
      <c r="C23" s="102" t="s">
        <v>47</v>
      </c>
      <c r="D23" s="103">
        <v>80</v>
      </c>
      <c r="E23" s="103">
        <v>80</v>
      </c>
      <c r="F23" s="103">
        <v>37</v>
      </c>
      <c r="G23" s="103">
        <v>80</v>
      </c>
      <c r="H23" s="103">
        <v>80</v>
      </c>
      <c r="I23" s="103"/>
      <c r="J23" s="108"/>
      <c r="K23" s="84">
        <v>8</v>
      </c>
      <c r="L23" s="84">
        <v>8</v>
      </c>
      <c r="M23" s="84">
        <v>3</v>
      </c>
      <c r="N23" s="84">
        <v>6</v>
      </c>
      <c r="O23" s="105">
        <f t="shared" si="0"/>
        <v>240</v>
      </c>
      <c r="P23" s="111">
        <v>14</v>
      </c>
      <c r="Q23" s="106">
        <f t="shared" si="1"/>
        <v>56</v>
      </c>
      <c r="R23" s="105">
        <f t="shared" si="2"/>
        <v>22</v>
      </c>
      <c r="S23" s="107">
        <f t="shared" si="3"/>
        <v>78</v>
      </c>
    </row>
    <row r="24" spans="1:19" ht="12.75">
      <c r="A24" s="75">
        <v>16</v>
      </c>
      <c r="B24" s="101">
        <v>219</v>
      </c>
      <c r="C24" s="102" t="s">
        <v>40</v>
      </c>
      <c r="D24" s="103">
        <v>76</v>
      </c>
      <c r="E24" s="103">
        <v>75</v>
      </c>
      <c r="F24" s="103">
        <v>83</v>
      </c>
      <c r="G24" s="103">
        <v>80</v>
      </c>
      <c r="H24" s="103"/>
      <c r="I24" s="103"/>
      <c r="J24" s="108"/>
      <c r="K24" s="84">
        <v>6</v>
      </c>
      <c r="L24" s="84">
        <v>6</v>
      </c>
      <c r="M24" s="84">
        <v>9</v>
      </c>
      <c r="N24" s="84">
        <v>6</v>
      </c>
      <c r="O24" s="105">
        <f t="shared" si="0"/>
        <v>239</v>
      </c>
      <c r="P24" s="106">
        <v>17</v>
      </c>
      <c r="Q24" s="106">
        <f t="shared" si="1"/>
        <v>53</v>
      </c>
      <c r="R24" s="105">
        <f t="shared" si="2"/>
        <v>21</v>
      </c>
      <c r="S24" s="107">
        <f t="shared" si="3"/>
        <v>74</v>
      </c>
    </row>
    <row r="25" spans="1:19" ht="12.75">
      <c r="A25" s="75">
        <v>17</v>
      </c>
      <c r="B25" s="101">
        <v>79</v>
      </c>
      <c r="C25" s="102" t="s">
        <v>95</v>
      </c>
      <c r="D25" s="103">
        <v>80</v>
      </c>
      <c r="E25" s="103">
        <v>76</v>
      </c>
      <c r="F25" s="103">
        <v>76</v>
      </c>
      <c r="G25" s="103">
        <v>83</v>
      </c>
      <c r="H25" s="103"/>
      <c r="I25" s="103"/>
      <c r="J25" s="108"/>
      <c r="K25" s="84">
        <v>9</v>
      </c>
      <c r="L25" s="84">
        <v>7</v>
      </c>
      <c r="M25" s="84">
        <v>7</v>
      </c>
      <c r="N25" s="84">
        <v>7</v>
      </c>
      <c r="O25" s="105">
        <f t="shared" si="0"/>
        <v>239</v>
      </c>
      <c r="P25" s="106">
        <v>16</v>
      </c>
      <c r="Q25" s="106">
        <f t="shared" si="1"/>
        <v>54</v>
      </c>
      <c r="R25" s="105">
        <f t="shared" si="2"/>
        <v>23</v>
      </c>
      <c r="S25" s="107">
        <f t="shared" si="3"/>
        <v>77</v>
      </c>
    </row>
    <row r="26" spans="1:19" ht="12.75">
      <c r="A26" s="75">
        <v>18</v>
      </c>
      <c r="B26" s="101">
        <v>156</v>
      </c>
      <c r="C26" s="102" t="s">
        <v>67</v>
      </c>
      <c r="D26" s="103">
        <v>73</v>
      </c>
      <c r="E26" s="103">
        <v>79</v>
      </c>
      <c r="F26" s="103">
        <v>80</v>
      </c>
      <c r="G26" s="103">
        <v>79</v>
      </c>
      <c r="H26" s="103"/>
      <c r="I26" s="103"/>
      <c r="J26" s="108"/>
      <c r="K26" s="84">
        <v>0</v>
      </c>
      <c r="L26" s="84">
        <v>0</v>
      </c>
      <c r="M26" s="84">
        <v>0</v>
      </c>
      <c r="N26" s="84">
        <v>0</v>
      </c>
      <c r="O26" s="105">
        <f t="shared" si="0"/>
        <v>238</v>
      </c>
      <c r="P26" s="106">
        <v>70</v>
      </c>
      <c r="Q26" s="106">
        <f t="shared" si="1"/>
        <v>0</v>
      </c>
      <c r="R26" s="105">
        <f t="shared" si="2"/>
        <v>0</v>
      </c>
      <c r="S26" s="107">
        <f t="shared" si="3"/>
        <v>0</v>
      </c>
    </row>
    <row r="27" spans="1:19" ht="12.75">
      <c r="A27" s="75">
        <v>19</v>
      </c>
      <c r="B27" s="101">
        <v>620</v>
      </c>
      <c r="C27" s="102" t="s">
        <v>42</v>
      </c>
      <c r="D27" s="103">
        <v>77</v>
      </c>
      <c r="E27" s="103">
        <v>82</v>
      </c>
      <c r="F27" s="103">
        <v>69</v>
      </c>
      <c r="G27" s="103">
        <v>78</v>
      </c>
      <c r="H27" s="103"/>
      <c r="I27" s="103"/>
      <c r="J27" s="108"/>
      <c r="K27" s="84">
        <v>6</v>
      </c>
      <c r="L27" s="84">
        <v>7</v>
      </c>
      <c r="M27" s="84">
        <v>5</v>
      </c>
      <c r="N27" s="84">
        <v>7</v>
      </c>
      <c r="O27" s="105">
        <f t="shared" si="0"/>
        <v>237</v>
      </c>
      <c r="P27" s="106">
        <v>18</v>
      </c>
      <c r="Q27" s="106">
        <f t="shared" si="1"/>
        <v>52</v>
      </c>
      <c r="R27" s="105">
        <f t="shared" si="2"/>
        <v>20</v>
      </c>
      <c r="S27" s="107">
        <f t="shared" si="3"/>
        <v>72</v>
      </c>
    </row>
    <row r="28" spans="1:19" ht="12.75">
      <c r="A28" s="75">
        <v>20</v>
      </c>
      <c r="B28" s="109">
        <v>259</v>
      </c>
      <c r="C28" s="102" t="s">
        <v>162</v>
      </c>
      <c r="D28" s="103">
        <v>80</v>
      </c>
      <c r="E28" s="103">
        <v>77</v>
      </c>
      <c r="F28" s="103">
        <v>78</v>
      </c>
      <c r="G28" s="103">
        <v>78</v>
      </c>
      <c r="H28" s="103"/>
      <c r="I28" s="103"/>
      <c r="J28" s="108"/>
      <c r="K28" s="84">
        <v>7</v>
      </c>
      <c r="L28" s="84">
        <v>9</v>
      </c>
      <c r="M28" s="84">
        <v>7</v>
      </c>
      <c r="N28" s="84">
        <v>8</v>
      </c>
      <c r="O28" s="105">
        <f t="shared" si="0"/>
        <v>236</v>
      </c>
      <c r="P28" s="106">
        <v>20</v>
      </c>
      <c r="Q28" s="106">
        <f t="shared" si="1"/>
        <v>50</v>
      </c>
      <c r="R28" s="105">
        <f t="shared" si="2"/>
        <v>24</v>
      </c>
      <c r="S28" s="107">
        <f t="shared" si="3"/>
        <v>74</v>
      </c>
    </row>
    <row r="29" spans="1:19" ht="12.75">
      <c r="A29" s="75">
        <v>21</v>
      </c>
      <c r="B29" s="101">
        <v>391</v>
      </c>
      <c r="C29" s="102" t="s">
        <v>70</v>
      </c>
      <c r="D29" s="103">
        <v>75</v>
      </c>
      <c r="E29" s="103">
        <v>78</v>
      </c>
      <c r="F29" s="103">
        <v>77</v>
      </c>
      <c r="G29" s="103">
        <v>81</v>
      </c>
      <c r="H29" s="103"/>
      <c r="I29" s="103"/>
      <c r="J29" s="108"/>
      <c r="K29" s="84">
        <v>8</v>
      </c>
      <c r="L29" s="84">
        <v>6</v>
      </c>
      <c r="M29" s="84">
        <v>6</v>
      </c>
      <c r="N29" s="84">
        <v>10</v>
      </c>
      <c r="O29" s="105">
        <f t="shared" si="0"/>
        <v>236</v>
      </c>
      <c r="P29" s="106">
        <v>19</v>
      </c>
      <c r="Q29" s="106">
        <f t="shared" si="1"/>
        <v>51</v>
      </c>
      <c r="R29" s="105">
        <f t="shared" si="2"/>
        <v>24</v>
      </c>
      <c r="S29" s="107">
        <f t="shared" si="3"/>
        <v>75</v>
      </c>
    </row>
    <row r="30" spans="1:19" ht="12.75">
      <c r="A30" s="75">
        <v>22</v>
      </c>
      <c r="B30" s="101">
        <v>13</v>
      </c>
      <c r="C30" s="102" t="s">
        <v>41</v>
      </c>
      <c r="D30" s="103">
        <v>78</v>
      </c>
      <c r="E30" s="103">
        <v>76</v>
      </c>
      <c r="F30" s="103">
        <v>79</v>
      </c>
      <c r="G30" s="103">
        <v>78</v>
      </c>
      <c r="H30" s="103"/>
      <c r="I30" s="103"/>
      <c r="J30" s="108"/>
      <c r="K30" s="84">
        <v>7</v>
      </c>
      <c r="L30" s="84">
        <v>8</v>
      </c>
      <c r="M30" s="84">
        <v>6</v>
      </c>
      <c r="N30" s="84">
        <v>9</v>
      </c>
      <c r="O30" s="105">
        <f t="shared" si="0"/>
        <v>235</v>
      </c>
      <c r="P30" s="106">
        <v>21</v>
      </c>
      <c r="Q30" s="106">
        <f t="shared" si="1"/>
        <v>49</v>
      </c>
      <c r="R30" s="105">
        <f t="shared" si="2"/>
        <v>24</v>
      </c>
      <c r="S30" s="107">
        <f t="shared" si="3"/>
        <v>73</v>
      </c>
    </row>
    <row r="31" spans="1:19" ht="12.75">
      <c r="A31" s="75">
        <v>23</v>
      </c>
      <c r="B31" s="109">
        <v>846</v>
      </c>
      <c r="C31" s="102" t="s">
        <v>44</v>
      </c>
      <c r="D31" s="103">
        <v>81</v>
      </c>
      <c r="E31" s="103">
        <v>83</v>
      </c>
      <c r="F31" s="103">
        <v>70</v>
      </c>
      <c r="G31" s="103">
        <v>67</v>
      </c>
      <c r="H31" s="103"/>
      <c r="I31" s="103"/>
      <c r="J31" s="108"/>
      <c r="K31" s="84">
        <v>8</v>
      </c>
      <c r="L31" s="84">
        <v>10</v>
      </c>
      <c r="M31" s="84">
        <v>7</v>
      </c>
      <c r="N31" s="84">
        <v>6</v>
      </c>
      <c r="O31" s="105">
        <f t="shared" si="0"/>
        <v>234</v>
      </c>
      <c r="P31" s="106">
        <v>22</v>
      </c>
      <c r="Q31" s="106">
        <f t="shared" si="1"/>
        <v>48</v>
      </c>
      <c r="R31" s="105">
        <f t="shared" si="2"/>
        <v>25</v>
      </c>
      <c r="S31" s="107">
        <f t="shared" si="3"/>
        <v>73</v>
      </c>
    </row>
    <row r="32" spans="1:19" ht="12.75">
      <c r="A32" s="75">
        <v>24</v>
      </c>
      <c r="B32" s="109">
        <v>33</v>
      </c>
      <c r="C32" s="102" t="s">
        <v>46</v>
      </c>
      <c r="D32" s="103">
        <v>69</v>
      </c>
      <c r="E32" s="103">
        <v>77</v>
      </c>
      <c r="F32" s="103">
        <v>78</v>
      </c>
      <c r="G32" s="103">
        <v>75</v>
      </c>
      <c r="H32" s="103"/>
      <c r="I32" s="103"/>
      <c r="J32" s="108"/>
      <c r="K32" s="84">
        <v>7</v>
      </c>
      <c r="L32" s="84">
        <v>7</v>
      </c>
      <c r="M32" s="84">
        <v>5</v>
      </c>
      <c r="N32" s="84">
        <v>5</v>
      </c>
      <c r="O32" s="105">
        <f t="shared" si="0"/>
        <v>230</v>
      </c>
      <c r="P32" s="106">
        <v>23</v>
      </c>
      <c r="Q32" s="106">
        <f t="shared" si="1"/>
        <v>47</v>
      </c>
      <c r="R32" s="105">
        <f t="shared" si="2"/>
        <v>19</v>
      </c>
      <c r="S32" s="107">
        <f t="shared" si="3"/>
        <v>66</v>
      </c>
    </row>
    <row r="33" spans="1:19" ht="12.75">
      <c r="A33" s="75">
        <v>25</v>
      </c>
      <c r="B33" s="101">
        <v>236</v>
      </c>
      <c r="C33" s="102" t="s">
        <v>53</v>
      </c>
      <c r="D33" s="103">
        <v>75</v>
      </c>
      <c r="E33" s="103">
        <v>78</v>
      </c>
      <c r="F33" s="103">
        <v>75</v>
      </c>
      <c r="G33" s="103">
        <v>71</v>
      </c>
      <c r="H33" s="103"/>
      <c r="I33" s="103"/>
      <c r="J33" s="108"/>
      <c r="K33" s="84">
        <v>5</v>
      </c>
      <c r="L33" s="84">
        <v>7</v>
      </c>
      <c r="M33" s="84">
        <v>8</v>
      </c>
      <c r="N33" s="84">
        <v>5</v>
      </c>
      <c r="O33" s="105">
        <f t="shared" si="0"/>
        <v>228</v>
      </c>
      <c r="P33" s="106">
        <v>24</v>
      </c>
      <c r="Q33" s="106">
        <f t="shared" si="1"/>
        <v>46</v>
      </c>
      <c r="R33" s="105">
        <f t="shared" si="2"/>
        <v>20</v>
      </c>
      <c r="S33" s="107">
        <f t="shared" si="3"/>
        <v>66</v>
      </c>
    </row>
    <row r="34" spans="1:19" ht="12.75">
      <c r="A34" s="75">
        <v>26</v>
      </c>
      <c r="B34" s="101">
        <v>432</v>
      </c>
      <c r="C34" s="102" t="s">
        <v>163</v>
      </c>
      <c r="D34" s="103">
        <v>76</v>
      </c>
      <c r="E34" s="103">
        <v>73</v>
      </c>
      <c r="F34" s="103">
        <v>50</v>
      </c>
      <c r="G34" s="103">
        <v>73</v>
      </c>
      <c r="H34" s="103"/>
      <c r="I34" s="103"/>
      <c r="J34" s="108"/>
      <c r="K34" s="103">
        <v>7</v>
      </c>
      <c r="L34" s="103">
        <v>7</v>
      </c>
      <c r="M34" s="103">
        <v>5</v>
      </c>
      <c r="N34" s="103">
        <v>7</v>
      </c>
      <c r="O34" s="105">
        <f t="shared" si="0"/>
        <v>222</v>
      </c>
      <c r="P34" s="106">
        <v>25</v>
      </c>
      <c r="Q34" s="106">
        <f t="shared" si="1"/>
        <v>45</v>
      </c>
      <c r="R34" s="105">
        <f t="shared" si="2"/>
        <v>21</v>
      </c>
      <c r="S34" s="107">
        <f t="shared" si="3"/>
        <v>66</v>
      </c>
    </row>
    <row r="35" spans="1:19" ht="12.75">
      <c r="A35" s="75">
        <v>27</v>
      </c>
      <c r="B35" s="109">
        <v>109</v>
      </c>
      <c r="C35" s="102" t="s">
        <v>164</v>
      </c>
      <c r="D35" s="103">
        <v>33</v>
      </c>
      <c r="E35" s="103">
        <v>71</v>
      </c>
      <c r="F35" s="103">
        <v>72</v>
      </c>
      <c r="G35" s="103">
        <v>75</v>
      </c>
      <c r="H35" s="103"/>
      <c r="I35" s="103"/>
      <c r="J35" s="108"/>
      <c r="K35" s="103">
        <v>6</v>
      </c>
      <c r="L35" s="103">
        <v>6</v>
      </c>
      <c r="M35" s="103">
        <v>6</v>
      </c>
      <c r="N35" s="103">
        <v>6</v>
      </c>
      <c r="O35" s="105">
        <f t="shared" si="0"/>
        <v>218</v>
      </c>
      <c r="P35" s="106">
        <v>26</v>
      </c>
      <c r="Q35" s="106">
        <f t="shared" si="1"/>
        <v>44</v>
      </c>
      <c r="R35" s="105">
        <f t="shared" si="2"/>
        <v>18</v>
      </c>
      <c r="S35" s="107">
        <f t="shared" si="3"/>
        <v>62</v>
      </c>
    </row>
    <row r="36" spans="1:19" ht="12.75">
      <c r="A36" s="75">
        <v>28</v>
      </c>
      <c r="B36" s="109">
        <v>11</v>
      </c>
      <c r="C36" s="102" t="s">
        <v>105</v>
      </c>
      <c r="D36" s="103">
        <v>56</v>
      </c>
      <c r="E36" s="103">
        <v>78</v>
      </c>
      <c r="F36" s="103">
        <v>83</v>
      </c>
      <c r="G36" s="103">
        <v>46</v>
      </c>
      <c r="H36" s="103"/>
      <c r="I36" s="103"/>
      <c r="J36" s="108"/>
      <c r="K36" s="84">
        <v>3</v>
      </c>
      <c r="L36" s="84">
        <v>8</v>
      </c>
      <c r="M36" s="84">
        <v>8</v>
      </c>
      <c r="N36" s="84">
        <v>5</v>
      </c>
      <c r="O36" s="105">
        <f t="shared" si="0"/>
        <v>217</v>
      </c>
      <c r="P36" s="106">
        <v>27</v>
      </c>
      <c r="Q36" s="106">
        <f t="shared" si="1"/>
        <v>43</v>
      </c>
      <c r="R36" s="105">
        <f t="shared" si="2"/>
        <v>21</v>
      </c>
      <c r="S36" s="107">
        <f t="shared" si="3"/>
        <v>64</v>
      </c>
    </row>
    <row r="37" spans="1:19" ht="12.75">
      <c r="A37" s="75">
        <v>29</v>
      </c>
      <c r="B37" s="101">
        <v>804</v>
      </c>
      <c r="C37" s="102" t="s">
        <v>56</v>
      </c>
      <c r="D37" s="103">
        <v>72</v>
      </c>
      <c r="E37" s="103">
        <v>71</v>
      </c>
      <c r="F37" s="103">
        <v>12</v>
      </c>
      <c r="G37" s="103">
        <v>72</v>
      </c>
      <c r="H37" s="103"/>
      <c r="I37" s="103"/>
      <c r="J37" s="108"/>
      <c r="K37" s="84">
        <v>5</v>
      </c>
      <c r="L37" s="84">
        <v>5</v>
      </c>
      <c r="M37" s="84">
        <v>5</v>
      </c>
      <c r="N37" s="84">
        <v>6</v>
      </c>
      <c r="O37" s="105">
        <f t="shared" si="0"/>
        <v>215</v>
      </c>
      <c r="P37" s="106">
        <v>28</v>
      </c>
      <c r="Q37" s="106">
        <f t="shared" si="1"/>
        <v>42</v>
      </c>
      <c r="R37" s="105">
        <f t="shared" si="2"/>
        <v>16</v>
      </c>
      <c r="S37" s="107">
        <f t="shared" si="3"/>
        <v>58</v>
      </c>
    </row>
    <row r="38" spans="1:19" ht="12.75">
      <c r="A38" s="75">
        <v>30</v>
      </c>
      <c r="B38" s="101">
        <v>97</v>
      </c>
      <c r="C38" s="102" t="s">
        <v>81</v>
      </c>
      <c r="D38" s="103">
        <v>67</v>
      </c>
      <c r="E38" s="103">
        <v>69</v>
      </c>
      <c r="F38" s="103">
        <v>75</v>
      </c>
      <c r="G38" s="103">
        <v>49</v>
      </c>
      <c r="H38" s="103"/>
      <c r="I38" s="103"/>
      <c r="J38" s="108"/>
      <c r="K38" s="84">
        <v>6</v>
      </c>
      <c r="L38" s="84">
        <v>4</v>
      </c>
      <c r="M38" s="84">
        <v>6</v>
      </c>
      <c r="N38" s="84">
        <v>5</v>
      </c>
      <c r="O38" s="105">
        <f t="shared" si="0"/>
        <v>211</v>
      </c>
      <c r="P38" s="106">
        <v>29</v>
      </c>
      <c r="Q38" s="106">
        <f t="shared" si="1"/>
        <v>41</v>
      </c>
      <c r="R38" s="105">
        <f t="shared" si="2"/>
        <v>17</v>
      </c>
      <c r="S38" s="107">
        <f t="shared" si="3"/>
        <v>58</v>
      </c>
    </row>
    <row r="39" spans="1:19" ht="12.75">
      <c r="A39" s="75">
        <v>31</v>
      </c>
      <c r="B39" s="109">
        <v>611</v>
      </c>
      <c r="C39" s="102" t="s">
        <v>59</v>
      </c>
      <c r="D39" s="103">
        <v>64</v>
      </c>
      <c r="E39" s="103">
        <v>69</v>
      </c>
      <c r="F39" s="103">
        <v>48</v>
      </c>
      <c r="G39" s="103">
        <v>66</v>
      </c>
      <c r="H39" s="103"/>
      <c r="I39" s="103"/>
      <c r="J39" s="108"/>
      <c r="K39" s="84">
        <v>4</v>
      </c>
      <c r="L39" s="84">
        <v>6</v>
      </c>
      <c r="M39" s="84">
        <v>4</v>
      </c>
      <c r="N39" s="84">
        <v>5</v>
      </c>
      <c r="O39" s="105">
        <f t="shared" si="0"/>
        <v>199</v>
      </c>
      <c r="P39" s="106">
        <v>30</v>
      </c>
      <c r="Q39" s="106">
        <f t="shared" si="1"/>
        <v>40</v>
      </c>
      <c r="R39" s="105">
        <f t="shared" si="2"/>
        <v>15</v>
      </c>
      <c r="S39" s="107">
        <f t="shared" si="3"/>
        <v>55</v>
      </c>
    </row>
    <row r="40" spans="1:19" ht="12.75">
      <c r="A40" s="75">
        <v>32</v>
      </c>
      <c r="B40" s="109">
        <v>244</v>
      </c>
      <c r="C40" s="102" t="s">
        <v>114</v>
      </c>
      <c r="D40" s="103">
        <v>62</v>
      </c>
      <c r="E40" s="103">
        <v>60</v>
      </c>
      <c r="F40" s="103">
        <v>67</v>
      </c>
      <c r="G40" s="103">
        <v>61</v>
      </c>
      <c r="H40" s="103"/>
      <c r="I40" s="103"/>
      <c r="J40" s="108"/>
      <c r="K40" s="84">
        <v>4</v>
      </c>
      <c r="L40" s="84">
        <v>5</v>
      </c>
      <c r="M40" s="84">
        <v>5</v>
      </c>
      <c r="N40" s="84">
        <v>4</v>
      </c>
      <c r="O40" s="105">
        <f t="shared" si="0"/>
        <v>190</v>
      </c>
      <c r="P40" s="106">
        <v>31</v>
      </c>
      <c r="Q40" s="106">
        <f t="shared" si="1"/>
        <v>39</v>
      </c>
      <c r="R40" s="105">
        <f t="shared" si="2"/>
        <v>14</v>
      </c>
      <c r="S40" s="107">
        <f t="shared" si="3"/>
        <v>53</v>
      </c>
    </row>
    <row r="41" spans="1:19" ht="12.75">
      <c r="A41" s="75">
        <v>33</v>
      </c>
      <c r="B41" s="101">
        <v>56</v>
      </c>
      <c r="C41" s="102" t="s">
        <v>155</v>
      </c>
      <c r="D41" s="103">
        <v>84</v>
      </c>
      <c r="E41" s="103">
        <v>42</v>
      </c>
      <c r="F41" s="103">
        <v>61</v>
      </c>
      <c r="G41" s="103">
        <v>17</v>
      </c>
      <c r="H41" s="103"/>
      <c r="I41" s="103"/>
      <c r="J41" s="108"/>
      <c r="K41" s="84">
        <v>9</v>
      </c>
      <c r="L41" s="84">
        <v>4</v>
      </c>
      <c r="M41" s="84">
        <v>4</v>
      </c>
      <c r="N41" s="84">
        <v>3</v>
      </c>
      <c r="O41" s="105">
        <f t="shared" si="0"/>
        <v>187</v>
      </c>
      <c r="P41" s="106">
        <v>32</v>
      </c>
      <c r="Q41" s="106">
        <f t="shared" si="1"/>
        <v>38</v>
      </c>
      <c r="R41" s="105">
        <f t="shared" si="2"/>
        <v>17</v>
      </c>
      <c r="S41" s="107">
        <f t="shared" si="3"/>
        <v>55</v>
      </c>
    </row>
    <row r="42" spans="1:19" ht="12.75">
      <c r="A42" s="75">
        <v>34</v>
      </c>
      <c r="B42" s="101">
        <v>80</v>
      </c>
      <c r="C42" s="102" t="s">
        <v>115</v>
      </c>
      <c r="D42" s="103">
        <v>74</v>
      </c>
      <c r="E42" s="103">
        <v>38</v>
      </c>
      <c r="F42" s="103">
        <v>74</v>
      </c>
      <c r="G42" s="103">
        <v>24</v>
      </c>
      <c r="H42" s="103"/>
      <c r="I42" s="103"/>
      <c r="J42" s="108"/>
      <c r="K42" s="103">
        <v>5</v>
      </c>
      <c r="L42" s="103">
        <v>4</v>
      </c>
      <c r="M42" s="103">
        <v>4</v>
      </c>
      <c r="N42" s="103">
        <v>4</v>
      </c>
      <c r="O42" s="105">
        <f t="shared" si="0"/>
        <v>186</v>
      </c>
      <c r="P42" s="106">
        <v>33</v>
      </c>
      <c r="Q42" s="106">
        <f t="shared" si="1"/>
        <v>37</v>
      </c>
      <c r="R42" s="105">
        <f t="shared" si="2"/>
        <v>13</v>
      </c>
      <c r="S42" s="107">
        <f t="shared" si="3"/>
        <v>50</v>
      </c>
    </row>
    <row r="43" spans="1:19" ht="12.75">
      <c r="A43" s="75">
        <v>35</v>
      </c>
      <c r="B43" s="109">
        <v>383</v>
      </c>
      <c r="C43" s="102" t="s">
        <v>52</v>
      </c>
      <c r="D43" s="103" t="s">
        <v>143</v>
      </c>
      <c r="E43" s="103">
        <v>66</v>
      </c>
      <c r="F43" s="103">
        <v>61</v>
      </c>
      <c r="G43" s="103">
        <v>56</v>
      </c>
      <c r="H43" s="103"/>
      <c r="I43" s="103"/>
      <c r="J43" s="108"/>
      <c r="K43" s="84" t="s">
        <v>143</v>
      </c>
      <c r="L43" s="84">
        <v>5</v>
      </c>
      <c r="M43" s="84">
        <v>6</v>
      </c>
      <c r="N43" s="84">
        <v>4</v>
      </c>
      <c r="O43" s="105">
        <f t="shared" si="0"/>
        <v>183</v>
      </c>
      <c r="P43" s="106">
        <v>34</v>
      </c>
      <c r="Q43" s="106">
        <f t="shared" si="1"/>
        <v>36</v>
      </c>
      <c r="R43" s="105">
        <f t="shared" si="2"/>
        <v>15</v>
      </c>
      <c r="S43" s="107">
        <f t="shared" si="3"/>
        <v>51</v>
      </c>
    </row>
    <row r="44" spans="1:19" ht="12.75">
      <c r="A44" s="75">
        <v>36</v>
      </c>
      <c r="B44" s="101">
        <v>83</v>
      </c>
      <c r="C44" s="102" t="s">
        <v>51</v>
      </c>
      <c r="D44" s="103" t="s">
        <v>143</v>
      </c>
      <c r="E44" s="103" t="s">
        <v>143</v>
      </c>
      <c r="F44" s="103" t="s">
        <v>143</v>
      </c>
      <c r="G44" s="103" t="s">
        <v>143</v>
      </c>
      <c r="H44" s="103"/>
      <c r="I44" s="103"/>
      <c r="J44" s="108"/>
      <c r="K44" s="84" t="s">
        <v>143</v>
      </c>
      <c r="L44" s="84" t="s">
        <v>143</v>
      </c>
      <c r="M44" s="84" t="s">
        <v>143</v>
      </c>
      <c r="N44" s="84" t="s">
        <v>143</v>
      </c>
      <c r="O44" s="105">
        <v>0</v>
      </c>
      <c r="P44" s="106">
        <v>70</v>
      </c>
      <c r="Q44" s="106">
        <f t="shared" si="1"/>
        <v>0</v>
      </c>
      <c r="R44" s="105">
        <v>0</v>
      </c>
      <c r="S44" s="107">
        <f t="shared" si="3"/>
        <v>0</v>
      </c>
    </row>
    <row r="45" spans="1:19" ht="12.75">
      <c r="A45" s="75">
        <v>37</v>
      </c>
      <c r="B45" s="101">
        <v>76</v>
      </c>
      <c r="C45" s="118" t="s">
        <v>165</v>
      </c>
      <c r="D45" s="103" t="s">
        <v>143</v>
      </c>
      <c r="E45" s="103" t="s">
        <v>143</v>
      </c>
      <c r="F45" s="103" t="s">
        <v>143</v>
      </c>
      <c r="G45" s="103" t="s">
        <v>143</v>
      </c>
      <c r="H45" s="103"/>
      <c r="I45" s="103"/>
      <c r="J45" s="108"/>
      <c r="K45" s="84" t="s">
        <v>143</v>
      </c>
      <c r="L45" s="84" t="s">
        <v>143</v>
      </c>
      <c r="M45" s="84" t="s">
        <v>143</v>
      </c>
      <c r="N45" s="84" t="s">
        <v>143</v>
      </c>
      <c r="O45" s="105">
        <v>0</v>
      </c>
      <c r="P45" s="106">
        <v>70</v>
      </c>
      <c r="Q45" s="106">
        <f t="shared" si="1"/>
        <v>0</v>
      </c>
      <c r="R45" s="105">
        <v>0</v>
      </c>
      <c r="S45" s="107">
        <f t="shared" si="3"/>
        <v>0</v>
      </c>
    </row>
  </sheetData>
  <sheetProtection selectLockedCells="1" selectUnlockedCells="1"/>
  <mergeCells count="2">
    <mergeCell ref="K5:N5"/>
    <mergeCell ref="Q5:R5"/>
  </mergeCells>
  <conditionalFormatting sqref="K34:N35 K42:N42">
    <cfRule type="cellIs" priority="1" dxfId="59" operator="equal" stopIfTrue="1">
      <formula>LARGE(YPL!$D$9:$G$47,1)</formula>
    </cfRule>
    <cfRule type="expression" priority="2" dxfId="60" stopIfTrue="1">
      <formula>OR(YPL!K34=LARGE(YPL!$D1:$G1,1),YPL!K34=LARGE(YPL!$D1:$G1,2),YPL!K34=LARGE(YPL!$D1:$G1,3))</formula>
    </cfRule>
  </conditionalFormatting>
  <conditionalFormatting sqref="K9:N9">
    <cfRule type="cellIs" priority="3" dxfId="4" operator="equal" stopIfTrue="1">
      <formula>LARGE(Hathern!$D1:$G1,1)</formula>
    </cfRule>
    <cfRule type="cellIs" priority="4" dxfId="4" operator="equal" stopIfTrue="1">
      <formula>LARGE(Hathern!$D1:$G1,2)</formula>
    </cfRule>
    <cfRule type="cellIs" priority="5" dxfId="4" operator="equal" stopIfTrue="1">
      <formula>LARGE(Hathern!$D1:$G1,3)</formula>
    </cfRule>
  </conditionalFormatting>
  <conditionalFormatting sqref="D9:G45">
    <cfRule type="cellIs" priority="6" dxfId="58" operator="equal" stopIfTrue="1">
      <formula>LARGE(Urmston!$D$8:$G$45,1)</formula>
    </cfRule>
    <cfRule type="expression" priority="7" dxfId="0" stopIfTrue="1">
      <formula>OR(Urmston!D9=LARGE(Urmston!$D1:$G1,1),Urmston!D9=LARGE(Urmston!$D1:$G1,2),Urmston!D9=LARGE(Urmston!$D1:$G1,3))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5" zoomScaleNormal="75" zoomScalePageLayoutView="0" workbookViewId="0" topLeftCell="A1">
      <selection activeCell="S9" sqref="S9"/>
    </sheetView>
  </sheetViews>
  <sheetFormatPr defaultColWidth="11.57421875" defaultRowHeight="12.75"/>
  <cols>
    <col min="1" max="2" width="5.8515625" style="1" customWidth="1"/>
    <col min="3" max="3" width="18.85156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3.00390625" style="1" customWidth="1"/>
    <col min="11" max="11" width="9.140625" style="1" customWidth="1"/>
    <col min="12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4.25">
      <c r="A5" s="61" t="s">
        <v>21</v>
      </c>
      <c r="B5" s="92" t="s">
        <v>125</v>
      </c>
      <c r="C5" s="23"/>
      <c r="D5" s="23"/>
      <c r="E5" s="93" t="s">
        <v>166</v>
      </c>
      <c r="G5" s="1" t="s">
        <v>127</v>
      </c>
      <c r="J5" s="76"/>
      <c r="K5" s="120" t="s">
        <v>30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70</v>
      </c>
      <c r="C9" s="102" t="s">
        <v>160</v>
      </c>
      <c r="D9" s="103">
        <v>81</v>
      </c>
      <c r="E9" s="103">
        <v>83</v>
      </c>
      <c r="F9" s="103">
        <v>86</v>
      </c>
      <c r="G9" s="103">
        <v>79</v>
      </c>
      <c r="H9" s="103"/>
      <c r="I9" s="103">
        <v>82</v>
      </c>
      <c r="J9" s="108"/>
      <c r="K9" s="84">
        <v>10</v>
      </c>
      <c r="L9" s="84">
        <v>10</v>
      </c>
      <c r="M9" s="84">
        <v>10</v>
      </c>
      <c r="N9" s="84">
        <v>10</v>
      </c>
      <c r="O9" s="105">
        <f aca="true" t="shared" si="0" ref="O9:O24">+SUM(LARGE(D9:G9,1)+LARGE(D9:G9,2)+LARGE(D9:G9,3))</f>
        <v>250</v>
      </c>
      <c r="P9" s="106">
        <v>4</v>
      </c>
      <c r="Q9" s="106">
        <f aca="true" t="shared" si="1" ref="Q9:Q24">70-P9</f>
        <v>66</v>
      </c>
      <c r="R9" s="105">
        <f aca="true" t="shared" si="2" ref="R9:R24">+SUM(LARGE(K9:N9,1)+LARGE(K9:N9,2)+LARGE(K9:N9,3))</f>
        <v>30</v>
      </c>
      <c r="S9" s="107">
        <v>97</v>
      </c>
    </row>
    <row r="10" spans="1:19" ht="12.75">
      <c r="A10" s="75">
        <v>2</v>
      </c>
      <c r="B10" s="101">
        <v>471</v>
      </c>
      <c r="C10" s="102" t="s">
        <v>45</v>
      </c>
      <c r="D10" s="103">
        <v>82</v>
      </c>
      <c r="E10" s="103">
        <v>82</v>
      </c>
      <c r="F10" s="103">
        <v>77</v>
      </c>
      <c r="G10" s="103">
        <v>84</v>
      </c>
      <c r="H10" s="103"/>
      <c r="I10" s="103">
        <v>84</v>
      </c>
      <c r="J10" s="108"/>
      <c r="K10" s="84">
        <v>10</v>
      </c>
      <c r="L10" s="84">
        <v>10</v>
      </c>
      <c r="M10" s="84">
        <v>9</v>
      </c>
      <c r="N10" s="84">
        <v>10</v>
      </c>
      <c r="O10" s="105">
        <f t="shared" si="0"/>
        <v>248</v>
      </c>
      <c r="P10" s="106">
        <v>1</v>
      </c>
      <c r="Q10" s="106">
        <f t="shared" si="1"/>
        <v>69</v>
      </c>
      <c r="R10" s="105">
        <f t="shared" si="2"/>
        <v>30</v>
      </c>
      <c r="S10" s="107">
        <f aca="true" t="shared" si="3" ref="S10:S24">R10+Q10</f>
        <v>99</v>
      </c>
    </row>
    <row r="11" spans="1:19" ht="12.75">
      <c r="A11" s="75">
        <v>3</v>
      </c>
      <c r="B11" s="109">
        <v>546</v>
      </c>
      <c r="C11" s="102" t="s">
        <v>38</v>
      </c>
      <c r="D11" s="103">
        <v>76</v>
      </c>
      <c r="E11" s="103">
        <v>79</v>
      </c>
      <c r="F11" s="103">
        <v>81</v>
      </c>
      <c r="G11" s="103">
        <v>82</v>
      </c>
      <c r="H11" s="103"/>
      <c r="I11" s="103">
        <v>83</v>
      </c>
      <c r="J11" s="108"/>
      <c r="K11" s="84">
        <v>9</v>
      </c>
      <c r="L11" s="84">
        <v>9</v>
      </c>
      <c r="M11" s="84">
        <v>8</v>
      </c>
      <c r="N11" s="84">
        <v>9</v>
      </c>
      <c r="O11" s="105">
        <f t="shared" si="0"/>
        <v>242</v>
      </c>
      <c r="P11" s="106">
        <v>2</v>
      </c>
      <c r="Q11" s="106">
        <f t="shared" si="1"/>
        <v>68</v>
      </c>
      <c r="R11" s="105">
        <f t="shared" si="2"/>
        <v>27</v>
      </c>
      <c r="S11" s="107">
        <f t="shared" si="3"/>
        <v>95</v>
      </c>
    </row>
    <row r="12" spans="1:19" ht="12.75">
      <c r="A12" s="75">
        <v>4</v>
      </c>
      <c r="B12" s="101">
        <v>40</v>
      </c>
      <c r="C12" s="102" t="s">
        <v>161</v>
      </c>
      <c r="D12" s="103">
        <v>77</v>
      </c>
      <c r="E12" s="103">
        <v>80</v>
      </c>
      <c r="F12" s="103">
        <v>78</v>
      </c>
      <c r="G12" s="103">
        <v>76</v>
      </c>
      <c r="H12" s="103"/>
      <c r="I12" s="103">
        <v>77</v>
      </c>
      <c r="J12" s="108"/>
      <c r="K12" s="84">
        <v>9</v>
      </c>
      <c r="L12" s="84">
        <v>9</v>
      </c>
      <c r="M12" s="84">
        <v>10</v>
      </c>
      <c r="N12" s="84">
        <v>9</v>
      </c>
      <c r="O12" s="105">
        <f t="shared" si="0"/>
        <v>235</v>
      </c>
      <c r="P12" s="106">
        <v>5</v>
      </c>
      <c r="Q12" s="106">
        <f t="shared" si="1"/>
        <v>65</v>
      </c>
      <c r="R12" s="105">
        <f t="shared" si="2"/>
        <v>28</v>
      </c>
      <c r="S12" s="107">
        <f t="shared" si="3"/>
        <v>93</v>
      </c>
    </row>
    <row r="13" spans="1:19" ht="12.75">
      <c r="A13" s="75">
        <v>5</v>
      </c>
      <c r="B13" s="101">
        <v>219</v>
      </c>
      <c r="C13" s="102" t="s">
        <v>40</v>
      </c>
      <c r="D13" s="103">
        <v>49</v>
      </c>
      <c r="E13" s="103">
        <v>76</v>
      </c>
      <c r="F13" s="103">
        <v>79</v>
      </c>
      <c r="G13" s="103">
        <v>77</v>
      </c>
      <c r="H13" s="103"/>
      <c r="I13" s="103">
        <v>83</v>
      </c>
      <c r="J13" s="108"/>
      <c r="K13" s="84">
        <v>5</v>
      </c>
      <c r="L13" s="84">
        <v>8</v>
      </c>
      <c r="M13" s="84">
        <v>6</v>
      </c>
      <c r="N13" s="84">
        <v>6</v>
      </c>
      <c r="O13" s="105">
        <f t="shared" si="0"/>
        <v>232</v>
      </c>
      <c r="P13" s="106">
        <v>3</v>
      </c>
      <c r="Q13" s="106">
        <f t="shared" si="1"/>
        <v>67</v>
      </c>
      <c r="R13" s="105">
        <f t="shared" si="2"/>
        <v>20</v>
      </c>
      <c r="S13" s="107">
        <f t="shared" si="3"/>
        <v>87</v>
      </c>
    </row>
    <row r="14" spans="1:19" ht="12.75">
      <c r="A14" s="75">
        <v>6</v>
      </c>
      <c r="B14" s="101">
        <v>76</v>
      </c>
      <c r="C14" s="118" t="s">
        <v>165</v>
      </c>
      <c r="D14" s="103">
        <v>4</v>
      </c>
      <c r="E14" s="103">
        <v>69</v>
      </c>
      <c r="F14" s="103">
        <v>80</v>
      </c>
      <c r="G14" s="103">
        <v>82</v>
      </c>
      <c r="H14" s="103"/>
      <c r="I14" s="103">
        <v>33</v>
      </c>
      <c r="J14" s="108"/>
      <c r="K14" s="84">
        <v>3</v>
      </c>
      <c r="L14" s="84">
        <v>5</v>
      </c>
      <c r="M14" s="84">
        <v>7</v>
      </c>
      <c r="N14" s="84">
        <v>8</v>
      </c>
      <c r="O14" s="105">
        <f t="shared" si="0"/>
        <v>231</v>
      </c>
      <c r="P14" s="106">
        <v>7</v>
      </c>
      <c r="Q14" s="106">
        <f t="shared" si="1"/>
        <v>63</v>
      </c>
      <c r="R14" s="105">
        <f t="shared" si="2"/>
        <v>20</v>
      </c>
      <c r="S14" s="107">
        <f t="shared" si="3"/>
        <v>83</v>
      </c>
    </row>
    <row r="15" spans="1:19" ht="12.75">
      <c r="A15" s="75">
        <v>7</v>
      </c>
      <c r="B15" s="109">
        <v>846</v>
      </c>
      <c r="C15" s="102" t="s">
        <v>44</v>
      </c>
      <c r="D15" s="103">
        <v>63</v>
      </c>
      <c r="E15" s="103">
        <v>75</v>
      </c>
      <c r="F15" s="103">
        <v>81</v>
      </c>
      <c r="G15" s="103">
        <v>74</v>
      </c>
      <c r="H15" s="103"/>
      <c r="I15" s="103">
        <v>33</v>
      </c>
      <c r="J15" s="108"/>
      <c r="K15" s="84">
        <v>7</v>
      </c>
      <c r="L15" s="84">
        <v>8</v>
      </c>
      <c r="M15" s="84">
        <v>9</v>
      </c>
      <c r="N15" s="84">
        <v>8</v>
      </c>
      <c r="O15" s="105">
        <f t="shared" si="0"/>
        <v>230</v>
      </c>
      <c r="P15" s="106">
        <v>8</v>
      </c>
      <c r="Q15" s="106">
        <f t="shared" si="1"/>
        <v>62</v>
      </c>
      <c r="R15" s="105">
        <f t="shared" si="2"/>
        <v>25</v>
      </c>
      <c r="S15" s="107">
        <f t="shared" si="3"/>
        <v>87</v>
      </c>
    </row>
    <row r="16" spans="1:19" ht="12.75">
      <c r="A16" s="75">
        <v>8</v>
      </c>
      <c r="B16" s="109">
        <v>259</v>
      </c>
      <c r="C16" s="102" t="s">
        <v>162</v>
      </c>
      <c r="D16" s="103">
        <v>71</v>
      </c>
      <c r="E16" s="103">
        <v>76</v>
      </c>
      <c r="F16" s="103">
        <v>76</v>
      </c>
      <c r="G16" s="103">
        <v>78</v>
      </c>
      <c r="H16" s="103">
        <v>76</v>
      </c>
      <c r="I16" s="103">
        <v>39</v>
      </c>
      <c r="J16" s="108"/>
      <c r="K16" s="84">
        <v>8</v>
      </c>
      <c r="L16" s="84">
        <v>7</v>
      </c>
      <c r="M16" s="84">
        <v>8</v>
      </c>
      <c r="N16" s="84">
        <v>7</v>
      </c>
      <c r="O16" s="105">
        <f t="shared" si="0"/>
        <v>230</v>
      </c>
      <c r="P16" s="106">
        <v>6</v>
      </c>
      <c r="Q16" s="106">
        <f t="shared" si="1"/>
        <v>64</v>
      </c>
      <c r="R16" s="105">
        <f t="shared" si="2"/>
        <v>23</v>
      </c>
      <c r="S16" s="107">
        <f t="shared" si="3"/>
        <v>87</v>
      </c>
    </row>
    <row r="17" spans="1:19" ht="12.75">
      <c r="A17" s="75">
        <v>9</v>
      </c>
      <c r="B17" s="101">
        <v>13</v>
      </c>
      <c r="C17" s="102" t="s">
        <v>41</v>
      </c>
      <c r="D17" s="103">
        <v>71</v>
      </c>
      <c r="E17" s="103">
        <v>61</v>
      </c>
      <c r="F17" s="103">
        <v>68</v>
      </c>
      <c r="G17" s="103">
        <v>74</v>
      </c>
      <c r="H17" s="103">
        <v>74</v>
      </c>
      <c r="I17" s="103"/>
      <c r="J17" s="104"/>
      <c r="K17" s="103">
        <v>7</v>
      </c>
      <c r="L17" s="103">
        <v>4</v>
      </c>
      <c r="M17" s="103">
        <v>6</v>
      </c>
      <c r="N17" s="103">
        <v>7</v>
      </c>
      <c r="O17" s="105">
        <f t="shared" si="0"/>
        <v>213</v>
      </c>
      <c r="P17" s="106">
        <v>9</v>
      </c>
      <c r="Q17" s="106">
        <f t="shared" si="1"/>
        <v>61</v>
      </c>
      <c r="R17" s="105">
        <f t="shared" si="2"/>
        <v>20</v>
      </c>
      <c r="S17" s="107">
        <f t="shared" si="3"/>
        <v>81</v>
      </c>
    </row>
    <row r="18" spans="1:19" ht="12.75">
      <c r="A18" s="75">
        <v>10</v>
      </c>
      <c r="B18" s="101">
        <v>156</v>
      </c>
      <c r="C18" s="102" t="s">
        <v>67</v>
      </c>
      <c r="D18" s="103">
        <v>71</v>
      </c>
      <c r="E18" s="103">
        <v>73</v>
      </c>
      <c r="F18" s="103">
        <v>19</v>
      </c>
      <c r="G18" s="103">
        <v>63</v>
      </c>
      <c r="H18" s="103"/>
      <c r="I18" s="103"/>
      <c r="J18" s="108"/>
      <c r="K18" s="84">
        <v>0</v>
      </c>
      <c r="L18" s="84">
        <v>0</v>
      </c>
      <c r="M18" s="84">
        <v>0</v>
      </c>
      <c r="N18" s="84">
        <v>0</v>
      </c>
      <c r="O18" s="105">
        <f t="shared" si="0"/>
        <v>207</v>
      </c>
      <c r="P18" s="106">
        <v>70</v>
      </c>
      <c r="Q18" s="106">
        <f t="shared" si="1"/>
        <v>0</v>
      </c>
      <c r="R18" s="105">
        <f t="shared" si="2"/>
        <v>0</v>
      </c>
      <c r="S18" s="107">
        <f t="shared" si="3"/>
        <v>0</v>
      </c>
    </row>
    <row r="19" spans="1:19" ht="12.75">
      <c r="A19" s="75">
        <v>11</v>
      </c>
      <c r="B19" s="101">
        <v>277</v>
      </c>
      <c r="C19" s="102" t="s">
        <v>93</v>
      </c>
      <c r="D19" s="103">
        <v>63</v>
      </c>
      <c r="E19" s="103">
        <v>69</v>
      </c>
      <c r="F19" s="103">
        <v>7</v>
      </c>
      <c r="G19" s="103">
        <v>65</v>
      </c>
      <c r="H19" s="103">
        <v>63</v>
      </c>
      <c r="I19" s="103"/>
      <c r="J19" s="108"/>
      <c r="K19" s="84">
        <v>6</v>
      </c>
      <c r="L19" s="84">
        <v>6</v>
      </c>
      <c r="M19" s="84">
        <v>4</v>
      </c>
      <c r="N19" s="84">
        <v>6</v>
      </c>
      <c r="O19" s="105">
        <f t="shared" si="0"/>
        <v>197</v>
      </c>
      <c r="P19" s="106">
        <v>10</v>
      </c>
      <c r="Q19" s="106">
        <f t="shared" si="1"/>
        <v>60</v>
      </c>
      <c r="R19" s="105">
        <f t="shared" si="2"/>
        <v>18</v>
      </c>
      <c r="S19" s="107">
        <f t="shared" si="3"/>
        <v>78</v>
      </c>
    </row>
    <row r="20" spans="1:19" ht="12.75">
      <c r="A20" s="75">
        <v>12</v>
      </c>
      <c r="B20" s="101">
        <v>426</v>
      </c>
      <c r="C20" s="102" t="s">
        <v>167</v>
      </c>
      <c r="D20" s="103">
        <v>58</v>
      </c>
      <c r="E20" s="103">
        <v>63</v>
      </c>
      <c r="F20" s="103">
        <v>68</v>
      </c>
      <c r="G20" s="103">
        <v>40</v>
      </c>
      <c r="H20" s="103">
        <v>15</v>
      </c>
      <c r="I20" s="103"/>
      <c r="J20" s="108"/>
      <c r="K20" s="84">
        <v>6</v>
      </c>
      <c r="L20" s="84">
        <v>6</v>
      </c>
      <c r="M20" s="84">
        <v>7</v>
      </c>
      <c r="N20" s="84">
        <v>4</v>
      </c>
      <c r="O20" s="105">
        <f t="shared" si="0"/>
        <v>189</v>
      </c>
      <c r="P20" s="106">
        <v>15</v>
      </c>
      <c r="Q20" s="106">
        <f t="shared" si="1"/>
        <v>55</v>
      </c>
      <c r="R20" s="105">
        <f t="shared" si="2"/>
        <v>19</v>
      </c>
      <c r="S20" s="107">
        <f t="shared" si="3"/>
        <v>74</v>
      </c>
    </row>
    <row r="21" spans="1:19" ht="12.75">
      <c r="A21" s="75">
        <v>13</v>
      </c>
      <c r="B21" s="101">
        <v>620</v>
      </c>
      <c r="C21" s="102" t="s">
        <v>42</v>
      </c>
      <c r="D21" s="103">
        <v>64</v>
      </c>
      <c r="E21" s="103">
        <v>26</v>
      </c>
      <c r="F21" s="103">
        <v>48</v>
      </c>
      <c r="G21" s="103">
        <v>64</v>
      </c>
      <c r="H21" s="103">
        <v>62</v>
      </c>
      <c r="I21" s="103"/>
      <c r="J21" s="108"/>
      <c r="K21" s="84">
        <v>8</v>
      </c>
      <c r="L21" s="84">
        <v>4</v>
      </c>
      <c r="M21" s="84">
        <v>5</v>
      </c>
      <c r="N21" s="84">
        <v>5</v>
      </c>
      <c r="O21" s="105">
        <f t="shared" si="0"/>
        <v>176</v>
      </c>
      <c r="P21" s="106">
        <v>11</v>
      </c>
      <c r="Q21" s="106">
        <f t="shared" si="1"/>
        <v>59</v>
      </c>
      <c r="R21" s="105">
        <f t="shared" si="2"/>
        <v>18</v>
      </c>
      <c r="S21" s="107">
        <f t="shared" si="3"/>
        <v>77</v>
      </c>
    </row>
    <row r="22" spans="1:19" ht="12.75">
      <c r="A22" s="75">
        <v>14</v>
      </c>
      <c r="B22" s="109">
        <v>14</v>
      </c>
      <c r="C22" s="102" t="s">
        <v>64</v>
      </c>
      <c r="D22" s="103">
        <v>49</v>
      </c>
      <c r="E22" s="103">
        <v>60</v>
      </c>
      <c r="F22" s="103">
        <v>33</v>
      </c>
      <c r="G22" s="103">
        <v>63</v>
      </c>
      <c r="H22" s="103">
        <v>37</v>
      </c>
      <c r="I22" s="103"/>
      <c r="J22" s="108"/>
      <c r="K22" s="84">
        <v>4</v>
      </c>
      <c r="L22" s="84">
        <v>3</v>
      </c>
      <c r="M22" s="84">
        <v>4</v>
      </c>
      <c r="N22" s="84">
        <v>5</v>
      </c>
      <c r="O22" s="105">
        <f t="shared" si="0"/>
        <v>172</v>
      </c>
      <c r="P22" s="106">
        <v>14</v>
      </c>
      <c r="Q22" s="106">
        <f t="shared" si="1"/>
        <v>56</v>
      </c>
      <c r="R22" s="105">
        <f t="shared" si="2"/>
        <v>13</v>
      </c>
      <c r="S22" s="107">
        <f t="shared" si="3"/>
        <v>69</v>
      </c>
    </row>
    <row r="23" spans="1:19" ht="12.75">
      <c r="A23" s="75">
        <v>15</v>
      </c>
      <c r="B23" s="109">
        <v>109</v>
      </c>
      <c r="C23" s="102" t="s">
        <v>164</v>
      </c>
      <c r="D23" s="103">
        <v>32</v>
      </c>
      <c r="E23" s="103">
        <v>71</v>
      </c>
      <c r="F23" s="103">
        <v>33</v>
      </c>
      <c r="G23" s="103">
        <v>17</v>
      </c>
      <c r="H23" s="103">
        <v>61</v>
      </c>
      <c r="I23" s="103"/>
      <c r="J23" s="108"/>
      <c r="K23" s="84">
        <v>4</v>
      </c>
      <c r="L23" s="84">
        <v>7</v>
      </c>
      <c r="M23" s="84">
        <v>5</v>
      </c>
      <c r="N23" s="84">
        <v>3</v>
      </c>
      <c r="O23" s="105">
        <f t="shared" si="0"/>
        <v>136</v>
      </c>
      <c r="P23" s="111">
        <v>12</v>
      </c>
      <c r="Q23" s="106">
        <f t="shared" si="1"/>
        <v>58</v>
      </c>
      <c r="R23" s="105">
        <f t="shared" si="2"/>
        <v>16</v>
      </c>
      <c r="S23" s="107">
        <f t="shared" si="3"/>
        <v>74</v>
      </c>
    </row>
    <row r="24" spans="1:19" ht="12.75">
      <c r="A24" s="75">
        <v>16</v>
      </c>
      <c r="B24" s="109">
        <v>383</v>
      </c>
      <c r="C24" s="102" t="s">
        <v>52</v>
      </c>
      <c r="D24" s="103">
        <v>59</v>
      </c>
      <c r="E24" s="103">
        <v>54</v>
      </c>
      <c r="F24" s="103">
        <v>11</v>
      </c>
      <c r="G24" s="103" t="s">
        <v>143</v>
      </c>
      <c r="H24" s="103">
        <v>42</v>
      </c>
      <c r="I24" s="103"/>
      <c r="J24" s="108"/>
      <c r="K24" s="84">
        <v>5</v>
      </c>
      <c r="L24" s="84">
        <v>5</v>
      </c>
      <c r="M24" s="84">
        <v>3</v>
      </c>
      <c r="N24" s="84" t="s">
        <v>143</v>
      </c>
      <c r="O24" s="105">
        <f t="shared" si="0"/>
        <v>124</v>
      </c>
      <c r="P24" s="106">
        <v>13</v>
      </c>
      <c r="Q24" s="106">
        <f t="shared" si="1"/>
        <v>57</v>
      </c>
      <c r="R24" s="105">
        <f t="shared" si="2"/>
        <v>13</v>
      </c>
      <c r="S24" s="107">
        <f t="shared" si="3"/>
        <v>70</v>
      </c>
    </row>
  </sheetData>
  <sheetProtection selectLockedCells="1" selectUnlockedCells="1"/>
  <mergeCells count="2">
    <mergeCell ref="K5:N5"/>
    <mergeCell ref="Q5:R5"/>
  </mergeCells>
  <conditionalFormatting sqref="K17:N17">
    <cfRule type="cellIs" priority="1" dxfId="4" operator="equal" stopIfTrue="1">
      <formula>LARGE(Hathern!$D1:$G1,1)</formula>
    </cfRule>
    <cfRule type="cellIs" priority="2" dxfId="4" operator="equal" stopIfTrue="1">
      <formula>LARGE(Hathern!$D1:$G1,2)</formula>
    </cfRule>
    <cfRule type="cellIs" priority="3" dxfId="4" operator="equal" stopIfTrue="1">
      <formula>LARGE(Hathern!$D1:$G1,3)</formula>
    </cfRule>
  </conditionalFormatting>
  <conditionalFormatting sqref="D9:G24">
    <cfRule type="cellIs" priority="4" dxfId="58" operator="equal" stopIfTrue="1">
      <formula>LARGE(Hereford!$D$8:$G$41,1)</formula>
    </cfRule>
    <cfRule type="expression" priority="5" dxfId="0" stopIfTrue="1">
      <formula>OR(Hereford!D9=LARGE(Hereford!$D1:$G1,1),Hereford!D9=LARGE(Hereford!$D1:$G1,2),Hereford!D9=LARGE(Hereford!$D1:$G1,3))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4">
      <selection activeCell="A22" sqref="A22"/>
    </sheetView>
  </sheetViews>
  <sheetFormatPr defaultColWidth="11.57421875" defaultRowHeight="12.75"/>
  <cols>
    <col min="1" max="2" width="5.8515625" style="1" customWidth="1"/>
    <col min="3" max="3" width="18.8515625" style="1" customWidth="1"/>
    <col min="4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3.00390625" style="1" customWidth="1"/>
    <col min="11" max="11" width="9.140625" style="1" customWidth="1"/>
    <col min="12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.75">
      <c r="B2" s="87"/>
      <c r="C2" s="87"/>
      <c r="D2" s="87"/>
      <c r="E2" s="87"/>
      <c r="F2" s="88" t="s">
        <v>122</v>
      </c>
      <c r="G2" s="89"/>
      <c r="H2" s="89"/>
      <c r="I2" s="89"/>
      <c r="K2" s="87"/>
      <c r="L2" s="87"/>
      <c r="M2" s="87" t="s">
        <v>123</v>
      </c>
      <c r="N2" s="87"/>
      <c r="O2" s="87"/>
      <c r="P2" s="87"/>
      <c r="Q2" s="87"/>
      <c r="R2" s="87"/>
    </row>
    <row r="3" spans="6:9" ht="12.75">
      <c r="F3" s="90" t="s">
        <v>124</v>
      </c>
      <c r="G3" s="91"/>
      <c r="H3" s="91"/>
      <c r="I3" s="91"/>
    </row>
    <row r="4" ht="12.75">
      <c r="A4" s="61" t="s">
        <v>8</v>
      </c>
    </row>
    <row r="5" spans="1:18" ht="12.75">
      <c r="A5" s="61" t="s">
        <v>21</v>
      </c>
      <c r="B5" s="92" t="s">
        <v>125</v>
      </c>
      <c r="C5" s="23"/>
      <c r="D5" s="23"/>
      <c r="E5" s="93" t="s">
        <v>168</v>
      </c>
      <c r="G5" s="1" t="s">
        <v>127</v>
      </c>
      <c r="J5" s="76"/>
      <c r="K5" s="120" t="s">
        <v>31</v>
      </c>
      <c r="L5" s="120"/>
      <c r="M5" s="120"/>
      <c r="N5" s="120"/>
      <c r="P5" s="1" t="s">
        <v>128</v>
      </c>
      <c r="Q5" s="121" t="s">
        <v>129</v>
      </c>
      <c r="R5" s="121"/>
    </row>
    <row r="6" ht="12.75">
      <c r="A6" s="61" t="s">
        <v>34</v>
      </c>
    </row>
    <row r="7" spans="1:19" ht="12.75">
      <c r="A7" s="61"/>
      <c r="B7" s="94" t="s">
        <v>130</v>
      </c>
      <c r="C7" s="94" t="s">
        <v>131</v>
      </c>
      <c r="D7" s="95" t="s">
        <v>132</v>
      </c>
      <c r="E7" s="94" t="s">
        <v>133</v>
      </c>
      <c r="F7" s="94" t="s">
        <v>134</v>
      </c>
      <c r="G7" s="94" t="s">
        <v>135</v>
      </c>
      <c r="H7" s="94" t="s">
        <v>148</v>
      </c>
      <c r="I7" s="94" t="s">
        <v>137</v>
      </c>
      <c r="J7" s="96"/>
      <c r="K7" s="95" t="s">
        <v>132</v>
      </c>
      <c r="L7" s="94" t="s">
        <v>133</v>
      </c>
      <c r="M7" s="94" t="s">
        <v>134</v>
      </c>
      <c r="N7" s="94" t="s">
        <v>135</v>
      </c>
      <c r="O7" s="94" t="s">
        <v>136</v>
      </c>
      <c r="P7" s="94" t="s">
        <v>137</v>
      </c>
      <c r="Q7" s="94" t="s">
        <v>137</v>
      </c>
      <c r="R7" s="94" t="s">
        <v>136</v>
      </c>
      <c r="S7" s="94" t="s">
        <v>19</v>
      </c>
    </row>
    <row r="8" spans="1:19" ht="12.75">
      <c r="A8" s="61"/>
      <c r="B8" s="97" t="s">
        <v>138</v>
      </c>
      <c r="C8" s="97" t="s">
        <v>139</v>
      </c>
      <c r="D8" s="98" t="s">
        <v>140</v>
      </c>
      <c r="E8" s="97" t="s">
        <v>140</v>
      </c>
      <c r="F8" s="97" t="s">
        <v>140</v>
      </c>
      <c r="G8" s="97" t="s">
        <v>140</v>
      </c>
      <c r="H8" s="97" t="s">
        <v>140</v>
      </c>
      <c r="I8" s="97" t="s">
        <v>140</v>
      </c>
      <c r="J8" s="99"/>
      <c r="K8" s="100" t="s">
        <v>33</v>
      </c>
      <c r="L8" s="100" t="s">
        <v>33</v>
      </c>
      <c r="M8" s="100" t="s">
        <v>33</v>
      </c>
      <c r="N8" s="100" t="s">
        <v>33</v>
      </c>
      <c r="O8" s="97" t="s">
        <v>140</v>
      </c>
      <c r="P8" s="97" t="s">
        <v>141</v>
      </c>
      <c r="Q8" s="97" t="s">
        <v>33</v>
      </c>
      <c r="R8" s="97" t="s">
        <v>33</v>
      </c>
      <c r="S8" s="97" t="s">
        <v>33</v>
      </c>
    </row>
    <row r="9" spans="1:19" ht="12.75">
      <c r="A9" s="75">
        <v>1</v>
      </c>
      <c r="B9" s="101">
        <v>30</v>
      </c>
      <c r="C9" s="102" t="s">
        <v>36</v>
      </c>
      <c r="D9" s="103">
        <v>103</v>
      </c>
      <c r="E9" s="103">
        <v>108</v>
      </c>
      <c r="F9" s="103">
        <v>105</v>
      </c>
      <c r="G9" s="103">
        <v>96</v>
      </c>
      <c r="H9" s="103"/>
      <c r="I9" s="103">
        <v>102</v>
      </c>
      <c r="J9" s="108"/>
      <c r="K9" s="84">
        <v>10</v>
      </c>
      <c r="L9" s="84">
        <v>10</v>
      </c>
      <c r="M9" s="84">
        <v>10</v>
      </c>
      <c r="N9" s="84">
        <v>10</v>
      </c>
      <c r="O9" s="105">
        <f aca="true" t="shared" si="0" ref="O9:O27">+SUM(LARGE(D9:G9,1)+LARGE(D9:G9,2)+LARGE(D9:G9,3))</f>
        <v>316</v>
      </c>
      <c r="P9" s="106">
        <v>1</v>
      </c>
      <c r="Q9" s="106">
        <f aca="true" t="shared" si="1" ref="Q9:Q45">70-P9</f>
        <v>69</v>
      </c>
      <c r="R9" s="105">
        <f aca="true" t="shared" si="2" ref="R9:R27">+SUM(LARGE(K9:N9,1)+LARGE(K9:N9,2)+LARGE(K9:N9,3))</f>
        <v>30</v>
      </c>
      <c r="S9" s="107">
        <v>100</v>
      </c>
    </row>
    <row r="10" spans="1:19" ht="12.75">
      <c r="A10" s="75">
        <v>2</v>
      </c>
      <c r="B10" s="101">
        <v>70</v>
      </c>
      <c r="C10" s="102" t="s">
        <v>160</v>
      </c>
      <c r="D10" s="103">
        <v>102</v>
      </c>
      <c r="E10" s="103">
        <v>102</v>
      </c>
      <c r="F10" s="103">
        <v>101</v>
      </c>
      <c r="G10" s="103">
        <v>99</v>
      </c>
      <c r="H10" s="103"/>
      <c r="I10" s="103">
        <v>95</v>
      </c>
      <c r="J10" s="108"/>
      <c r="K10" s="84">
        <v>10</v>
      </c>
      <c r="L10" s="84">
        <v>9</v>
      </c>
      <c r="M10" s="84">
        <v>10</v>
      </c>
      <c r="N10" s="84">
        <v>10</v>
      </c>
      <c r="O10" s="105">
        <f t="shared" si="0"/>
        <v>305</v>
      </c>
      <c r="P10" s="106">
        <v>2</v>
      </c>
      <c r="Q10" s="106">
        <f t="shared" si="1"/>
        <v>68</v>
      </c>
      <c r="R10" s="105">
        <f t="shared" si="2"/>
        <v>30</v>
      </c>
      <c r="S10" s="107">
        <f aca="true" t="shared" si="3" ref="S10:S45">R10+Q10</f>
        <v>98</v>
      </c>
    </row>
    <row r="11" spans="1:19" ht="12.75">
      <c r="A11" s="75">
        <v>3</v>
      </c>
      <c r="B11" s="101">
        <v>76</v>
      </c>
      <c r="C11" s="118" t="s">
        <v>165</v>
      </c>
      <c r="D11" s="103">
        <v>96</v>
      </c>
      <c r="E11" s="103">
        <v>94</v>
      </c>
      <c r="F11" s="103">
        <v>100</v>
      </c>
      <c r="G11" s="103">
        <v>102</v>
      </c>
      <c r="H11" s="103"/>
      <c r="I11" s="103">
        <v>95</v>
      </c>
      <c r="J11" s="108"/>
      <c r="K11" s="84">
        <v>9</v>
      </c>
      <c r="L11" s="84">
        <v>8</v>
      </c>
      <c r="M11" s="84">
        <v>10</v>
      </c>
      <c r="N11" s="84">
        <v>10</v>
      </c>
      <c r="O11" s="105">
        <f t="shared" si="0"/>
        <v>298</v>
      </c>
      <c r="P11" s="106">
        <v>3</v>
      </c>
      <c r="Q11" s="106">
        <f t="shared" si="1"/>
        <v>67</v>
      </c>
      <c r="R11" s="105">
        <f t="shared" si="2"/>
        <v>29</v>
      </c>
      <c r="S11" s="107">
        <f t="shared" si="3"/>
        <v>96</v>
      </c>
    </row>
    <row r="12" spans="1:19" ht="12.75">
      <c r="A12" s="75">
        <v>4</v>
      </c>
      <c r="B12" s="101">
        <v>546</v>
      </c>
      <c r="C12" s="102" t="s">
        <v>38</v>
      </c>
      <c r="D12" s="103">
        <v>95</v>
      </c>
      <c r="E12" s="103">
        <v>101</v>
      </c>
      <c r="F12" s="103">
        <v>97</v>
      </c>
      <c r="G12" s="103">
        <v>98</v>
      </c>
      <c r="H12" s="103"/>
      <c r="I12" s="103">
        <v>93</v>
      </c>
      <c r="J12" s="108"/>
      <c r="K12" s="84">
        <v>10</v>
      </c>
      <c r="L12" s="84">
        <v>8</v>
      </c>
      <c r="M12" s="84">
        <v>9</v>
      </c>
      <c r="N12" s="84">
        <v>9</v>
      </c>
      <c r="O12" s="105">
        <f t="shared" si="0"/>
        <v>296</v>
      </c>
      <c r="P12" s="106">
        <v>5</v>
      </c>
      <c r="Q12" s="106">
        <f t="shared" si="1"/>
        <v>65</v>
      </c>
      <c r="R12" s="105">
        <f t="shared" si="2"/>
        <v>28</v>
      </c>
      <c r="S12" s="107">
        <f t="shared" si="3"/>
        <v>93</v>
      </c>
    </row>
    <row r="13" spans="1:19" ht="12.75">
      <c r="A13" s="75">
        <v>5</v>
      </c>
      <c r="B13" s="101">
        <v>600</v>
      </c>
      <c r="C13" s="102" t="s">
        <v>48</v>
      </c>
      <c r="D13" s="103">
        <v>98</v>
      </c>
      <c r="E13" s="103">
        <v>99</v>
      </c>
      <c r="F13" s="103">
        <v>97</v>
      </c>
      <c r="G13" s="103">
        <v>94</v>
      </c>
      <c r="H13" s="103"/>
      <c r="I13" s="103">
        <v>94</v>
      </c>
      <c r="J13" s="108"/>
      <c r="K13" s="84">
        <v>10</v>
      </c>
      <c r="L13" s="84">
        <v>10</v>
      </c>
      <c r="M13" s="84">
        <v>8</v>
      </c>
      <c r="N13" s="84">
        <v>9</v>
      </c>
      <c r="O13" s="105">
        <f t="shared" si="0"/>
        <v>294</v>
      </c>
      <c r="P13" s="106">
        <v>4</v>
      </c>
      <c r="Q13" s="106">
        <f t="shared" si="1"/>
        <v>66</v>
      </c>
      <c r="R13" s="105">
        <f t="shared" si="2"/>
        <v>29</v>
      </c>
      <c r="S13" s="107">
        <f t="shared" si="3"/>
        <v>95</v>
      </c>
    </row>
    <row r="14" spans="1:19" ht="12.75">
      <c r="A14" s="75">
        <v>6</v>
      </c>
      <c r="B14" s="101">
        <v>219</v>
      </c>
      <c r="C14" s="102" t="s">
        <v>40</v>
      </c>
      <c r="D14" s="103">
        <v>94</v>
      </c>
      <c r="E14" s="103">
        <v>94</v>
      </c>
      <c r="F14" s="103">
        <v>98</v>
      </c>
      <c r="G14" s="103">
        <v>96</v>
      </c>
      <c r="H14" s="103"/>
      <c r="I14" s="103">
        <v>91</v>
      </c>
      <c r="J14" s="108"/>
      <c r="K14" s="84">
        <v>8</v>
      </c>
      <c r="L14" s="84">
        <v>9</v>
      </c>
      <c r="M14" s="84">
        <v>9</v>
      </c>
      <c r="N14" s="84">
        <v>8</v>
      </c>
      <c r="O14" s="105">
        <f t="shared" si="0"/>
        <v>288</v>
      </c>
      <c r="P14" s="106">
        <v>6</v>
      </c>
      <c r="Q14" s="106">
        <f t="shared" si="1"/>
        <v>64</v>
      </c>
      <c r="R14" s="105">
        <f t="shared" si="2"/>
        <v>26</v>
      </c>
      <c r="S14" s="107">
        <f t="shared" si="3"/>
        <v>90</v>
      </c>
    </row>
    <row r="15" spans="1:19" ht="12.75">
      <c r="A15" s="75">
        <v>7</v>
      </c>
      <c r="B15" s="109">
        <v>964</v>
      </c>
      <c r="C15" s="102" t="s">
        <v>87</v>
      </c>
      <c r="D15" s="103">
        <v>98</v>
      </c>
      <c r="E15" s="103">
        <v>101</v>
      </c>
      <c r="F15" s="103">
        <v>69</v>
      </c>
      <c r="G15" s="103">
        <v>87</v>
      </c>
      <c r="H15" s="103"/>
      <c r="I15" s="103">
        <v>7</v>
      </c>
      <c r="J15" s="108"/>
      <c r="K15" s="84">
        <v>10</v>
      </c>
      <c r="L15" s="84">
        <v>10</v>
      </c>
      <c r="M15" s="84">
        <v>7</v>
      </c>
      <c r="N15" s="84">
        <v>7</v>
      </c>
      <c r="O15" s="105">
        <f t="shared" si="0"/>
        <v>286</v>
      </c>
      <c r="P15" s="106">
        <v>8</v>
      </c>
      <c r="Q15" s="106">
        <f t="shared" si="1"/>
        <v>62</v>
      </c>
      <c r="R15" s="105">
        <f t="shared" si="2"/>
        <v>27</v>
      </c>
      <c r="S15" s="107">
        <f t="shared" si="3"/>
        <v>89</v>
      </c>
    </row>
    <row r="16" spans="1:19" ht="12.75">
      <c r="A16" s="75">
        <v>8</v>
      </c>
      <c r="B16" s="101">
        <v>141</v>
      </c>
      <c r="C16" s="102" t="s">
        <v>54</v>
      </c>
      <c r="D16" s="103">
        <v>95</v>
      </c>
      <c r="E16" s="103">
        <v>95</v>
      </c>
      <c r="F16" s="103">
        <v>95</v>
      </c>
      <c r="G16" s="103">
        <v>91</v>
      </c>
      <c r="H16" s="103">
        <v>87</v>
      </c>
      <c r="I16" s="103"/>
      <c r="J16" s="108"/>
      <c r="K16" s="84">
        <v>9</v>
      </c>
      <c r="L16" s="84">
        <v>9</v>
      </c>
      <c r="M16" s="84">
        <v>9</v>
      </c>
      <c r="N16" s="84">
        <v>8</v>
      </c>
      <c r="O16" s="105">
        <f t="shared" si="0"/>
        <v>285</v>
      </c>
      <c r="P16" s="106">
        <v>9</v>
      </c>
      <c r="Q16" s="106">
        <f t="shared" si="1"/>
        <v>61</v>
      </c>
      <c r="R16" s="105">
        <f t="shared" si="2"/>
        <v>27</v>
      </c>
      <c r="S16" s="107">
        <f t="shared" si="3"/>
        <v>88</v>
      </c>
    </row>
    <row r="17" spans="1:19" ht="12.75">
      <c r="A17" s="75">
        <v>9</v>
      </c>
      <c r="B17" s="109">
        <v>34</v>
      </c>
      <c r="C17" s="102" t="s">
        <v>47</v>
      </c>
      <c r="D17" s="103">
        <v>95</v>
      </c>
      <c r="E17" s="103">
        <v>94</v>
      </c>
      <c r="F17" s="103">
        <v>95</v>
      </c>
      <c r="G17" s="103">
        <v>32</v>
      </c>
      <c r="H17" s="103">
        <v>46</v>
      </c>
      <c r="I17" s="103"/>
      <c r="J17" s="108"/>
      <c r="K17" s="84">
        <v>8</v>
      </c>
      <c r="L17" s="84">
        <v>9</v>
      </c>
      <c r="M17" s="84">
        <v>8</v>
      </c>
      <c r="N17" s="84">
        <v>6</v>
      </c>
      <c r="O17" s="105">
        <f t="shared" si="0"/>
        <v>284</v>
      </c>
      <c r="P17" s="106">
        <v>15</v>
      </c>
      <c r="Q17" s="106">
        <f t="shared" si="1"/>
        <v>55</v>
      </c>
      <c r="R17" s="105">
        <f t="shared" si="2"/>
        <v>25</v>
      </c>
      <c r="S17" s="107">
        <f t="shared" si="3"/>
        <v>80</v>
      </c>
    </row>
    <row r="18" spans="1:19" ht="12.75">
      <c r="A18" s="75">
        <v>10</v>
      </c>
      <c r="B18" s="101">
        <v>620</v>
      </c>
      <c r="C18" s="102" t="s">
        <v>42</v>
      </c>
      <c r="D18" s="103">
        <v>95</v>
      </c>
      <c r="E18" s="103">
        <v>95</v>
      </c>
      <c r="F18" s="103">
        <v>93</v>
      </c>
      <c r="G18" s="103">
        <v>89</v>
      </c>
      <c r="H18" s="103">
        <v>81</v>
      </c>
      <c r="I18" s="103"/>
      <c r="J18" s="108"/>
      <c r="K18" s="84">
        <v>9</v>
      </c>
      <c r="L18" s="84">
        <v>10</v>
      </c>
      <c r="M18" s="84">
        <v>7</v>
      </c>
      <c r="N18" s="84">
        <v>8</v>
      </c>
      <c r="O18" s="105">
        <f t="shared" si="0"/>
        <v>283</v>
      </c>
      <c r="P18" s="106">
        <v>12</v>
      </c>
      <c r="Q18" s="106">
        <f t="shared" si="1"/>
        <v>58</v>
      </c>
      <c r="R18" s="105">
        <f t="shared" si="2"/>
        <v>27</v>
      </c>
      <c r="S18" s="107">
        <f t="shared" si="3"/>
        <v>85</v>
      </c>
    </row>
    <row r="19" spans="1:19" ht="12.75">
      <c r="A19" s="75">
        <v>11</v>
      </c>
      <c r="B19" s="101">
        <v>156</v>
      </c>
      <c r="C19" s="102" t="s">
        <v>67</v>
      </c>
      <c r="D19" s="103" t="s">
        <v>143</v>
      </c>
      <c r="E19" s="103">
        <v>95</v>
      </c>
      <c r="F19" s="103">
        <v>93</v>
      </c>
      <c r="G19" s="103">
        <v>95</v>
      </c>
      <c r="H19" s="103">
        <v>89</v>
      </c>
      <c r="I19" s="103">
        <v>87</v>
      </c>
      <c r="J19" s="108"/>
      <c r="K19" s="84" t="s">
        <v>143</v>
      </c>
      <c r="L19" s="84">
        <v>7</v>
      </c>
      <c r="M19" s="103">
        <v>8</v>
      </c>
      <c r="N19" s="103">
        <v>10</v>
      </c>
      <c r="O19" s="105">
        <f t="shared" si="0"/>
        <v>283</v>
      </c>
      <c r="P19" s="106">
        <v>7</v>
      </c>
      <c r="Q19" s="106">
        <f t="shared" si="1"/>
        <v>63</v>
      </c>
      <c r="R19" s="105">
        <f t="shared" si="2"/>
        <v>25</v>
      </c>
      <c r="S19" s="107">
        <f t="shared" si="3"/>
        <v>88</v>
      </c>
    </row>
    <row r="20" spans="1:19" ht="12.75">
      <c r="A20" s="75">
        <v>12</v>
      </c>
      <c r="B20" s="101">
        <v>40</v>
      </c>
      <c r="C20" s="102" t="s">
        <v>161</v>
      </c>
      <c r="D20" s="103">
        <v>94</v>
      </c>
      <c r="E20" s="103">
        <v>90</v>
      </c>
      <c r="F20" s="103">
        <v>96</v>
      </c>
      <c r="G20" s="103">
        <v>86</v>
      </c>
      <c r="H20" s="103">
        <v>86</v>
      </c>
      <c r="I20" s="103"/>
      <c r="J20" s="108"/>
      <c r="K20" s="84">
        <v>8</v>
      </c>
      <c r="L20" s="84">
        <v>8</v>
      </c>
      <c r="M20" s="84">
        <v>10</v>
      </c>
      <c r="N20" s="84">
        <v>6</v>
      </c>
      <c r="O20" s="105">
        <f t="shared" si="0"/>
        <v>280</v>
      </c>
      <c r="P20" s="106">
        <v>10</v>
      </c>
      <c r="Q20" s="106">
        <f t="shared" si="1"/>
        <v>60</v>
      </c>
      <c r="R20" s="105">
        <f t="shared" si="2"/>
        <v>26</v>
      </c>
      <c r="S20" s="107">
        <f t="shared" si="3"/>
        <v>86</v>
      </c>
    </row>
    <row r="21" spans="1:19" ht="12.75">
      <c r="A21" s="75">
        <v>13</v>
      </c>
      <c r="B21" s="101">
        <v>236</v>
      </c>
      <c r="C21" s="102" t="s">
        <v>53</v>
      </c>
      <c r="D21" s="103">
        <v>90</v>
      </c>
      <c r="E21" s="103">
        <v>88</v>
      </c>
      <c r="F21" s="103">
        <v>95</v>
      </c>
      <c r="G21" s="103">
        <v>95</v>
      </c>
      <c r="H21" s="103">
        <v>80</v>
      </c>
      <c r="I21" s="103"/>
      <c r="J21" s="108"/>
      <c r="K21" s="84">
        <v>7</v>
      </c>
      <c r="L21" s="84">
        <v>6</v>
      </c>
      <c r="M21" s="84">
        <v>9</v>
      </c>
      <c r="N21" s="84">
        <v>9</v>
      </c>
      <c r="O21" s="105">
        <f t="shared" si="0"/>
        <v>280</v>
      </c>
      <c r="P21" s="106">
        <v>13</v>
      </c>
      <c r="Q21" s="106">
        <f t="shared" si="1"/>
        <v>57</v>
      </c>
      <c r="R21" s="105">
        <f t="shared" si="2"/>
        <v>25</v>
      </c>
      <c r="S21" s="107">
        <f t="shared" si="3"/>
        <v>82</v>
      </c>
    </row>
    <row r="22" spans="1:19" ht="12.75">
      <c r="A22" s="75">
        <v>14</v>
      </c>
      <c r="B22" s="101">
        <v>13</v>
      </c>
      <c r="C22" s="102" t="s">
        <v>41</v>
      </c>
      <c r="D22" s="103">
        <v>89</v>
      </c>
      <c r="E22" s="103">
        <v>91</v>
      </c>
      <c r="F22" s="103">
        <v>95</v>
      </c>
      <c r="G22" s="103">
        <v>92</v>
      </c>
      <c r="H22" s="103">
        <v>81</v>
      </c>
      <c r="I22" s="103"/>
      <c r="J22" s="104"/>
      <c r="K22" s="103">
        <v>7</v>
      </c>
      <c r="L22" s="103">
        <v>7</v>
      </c>
      <c r="M22" s="84">
        <v>7</v>
      </c>
      <c r="N22" s="84">
        <v>7</v>
      </c>
      <c r="O22" s="105">
        <f t="shared" si="0"/>
        <v>278</v>
      </c>
      <c r="P22" s="106">
        <v>11</v>
      </c>
      <c r="Q22" s="106">
        <f t="shared" si="1"/>
        <v>59</v>
      </c>
      <c r="R22" s="105">
        <f t="shared" si="2"/>
        <v>21</v>
      </c>
      <c r="S22" s="107">
        <f t="shared" si="3"/>
        <v>80</v>
      </c>
    </row>
    <row r="23" spans="1:19" ht="12.75">
      <c r="A23" s="75">
        <v>15</v>
      </c>
      <c r="B23" s="101">
        <v>961</v>
      </c>
      <c r="C23" s="102" t="s">
        <v>94</v>
      </c>
      <c r="D23" s="103">
        <v>91</v>
      </c>
      <c r="E23" s="103">
        <v>92</v>
      </c>
      <c r="F23" s="103">
        <v>91</v>
      </c>
      <c r="G23" s="103">
        <v>93</v>
      </c>
      <c r="H23" s="103"/>
      <c r="I23" s="103"/>
      <c r="J23" s="108"/>
      <c r="K23" s="84">
        <v>8</v>
      </c>
      <c r="L23" s="84">
        <v>7</v>
      </c>
      <c r="M23" s="84">
        <v>7</v>
      </c>
      <c r="N23" s="84">
        <v>9</v>
      </c>
      <c r="O23" s="105">
        <f t="shared" si="0"/>
        <v>276</v>
      </c>
      <c r="P23" s="111">
        <v>16</v>
      </c>
      <c r="Q23" s="106">
        <f t="shared" si="1"/>
        <v>54</v>
      </c>
      <c r="R23" s="105">
        <f t="shared" si="2"/>
        <v>24</v>
      </c>
      <c r="S23" s="107">
        <f t="shared" si="3"/>
        <v>78</v>
      </c>
    </row>
    <row r="24" spans="1:19" ht="12.75">
      <c r="A24" s="75">
        <v>16</v>
      </c>
      <c r="B24" s="109">
        <v>33</v>
      </c>
      <c r="C24" s="102" t="s">
        <v>46</v>
      </c>
      <c r="D24" s="103">
        <v>94</v>
      </c>
      <c r="E24" s="103">
        <v>92</v>
      </c>
      <c r="F24" s="103">
        <v>84</v>
      </c>
      <c r="G24" s="103">
        <v>89</v>
      </c>
      <c r="H24" s="103">
        <v>75</v>
      </c>
      <c r="I24" s="103"/>
      <c r="J24" s="108"/>
      <c r="K24" s="84">
        <v>7</v>
      </c>
      <c r="L24" s="84">
        <v>8</v>
      </c>
      <c r="M24" s="84">
        <v>6</v>
      </c>
      <c r="N24" s="84">
        <v>8</v>
      </c>
      <c r="O24" s="105">
        <f t="shared" si="0"/>
        <v>275</v>
      </c>
      <c r="P24" s="106">
        <v>14</v>
      </c>
      <c r="Q24" s="106">
        <f t="shared" si="1"/>
        <v>56</v>
      </c>
      <c r="R24" s="105">
        <f t="shared" si="2"/>
        <v>23</v>
      </c>
      <c r="S24" s="107">
        <f t="shared" si="3"/>
        <v>79</v>
      </c>
    </row>
    <row r="25" spans="1:19" ht="12.75">
      <c r="A25" s="75">
        <v>17</v>
      </c>
      <c r="B25" s="109">
        <v>109</v>
      </c>
      <c r="C25" s="102" t="s">
        <v>164</v>
      </c>
      <c r="D25" s="103">
        <v>87</v>
      </c>
      <c r="E25" s="103">
        <v>64</v>
      </c>
      <c r="F25" s="103">
        <v>86</v>
      </c>
      <c r="G25" s="103">
        <v>84</v>
      </c>
      <c r="H25" s="103"/>
      <c r="I25" s="103"/>
      <c r="J25" s="108"/>
      <c r="K25" s="84">
        <v>7</v>
      </c>
      <c r="L25" s="84">
        <v>6</v>
      </c>
      <c r="M25" s="84">
        <v>6</v>
      </c>
      <c r="N25" s="84">
        <v>7</v>
      </c>
      <c r="O25" s="105">
        <f t="shared" si="0"/>
        <v>257</v>
      </c>
      <c r="P25" s="106">
        <v>17</v>
      </c>
      <c r="Q25" s="106">
        <f t="shared" si="1"/>
        <v>53</v>
      </c>
      <c r="R25" s="105">
        <f t="shared" si="2"/>
        <v>20</v>
      </c>
      <c r="S25" s="107">
        <f t="shared" si="3"/>
        <v>73</v>
      </c>
    </row>
    <row r="26" spans="1:19" ht="12.75">
      <c r="A26" s="75">
        <v>18</v>
      </c>
      <c r="B26" s="101">
        <v>83</v>
      </c>
      <c r="C26" s="102" t="s">
        <v>51</v>
      </c>
      <c r="D26" s="103">
        <v>86</v>
      </c>
      <c r="E26" s="103">
        <v>80</v>
      </c>
      <c r="F26" s="103">
        <v>88</v>
      </c>
      <c r="G26" s="103">
        <v>79</v>
      </c>
      <c r="H26" s="103"/>
      <c r="I26" s="103"/>
      <c r="J26" s="108"/>
      <c r="K26" s="84">
        <v>6</v>
      </c>
      <c r="L26" s="84">
        <v>6</v>
      </c>
      <c r="M26" s="84">
        <v>8</v>
      </c>
      <c r="N26" s="84">
        <v>7</v>
      </c>
      <c r="O26" s="105">
        <f t="shared" si="0"/>
        <v>254</v>
      </c>
      <c r="P26" s="106">
        <v>18</v>
      </c>
      <c r="Q26" s="106">
        <f t="shared" si="1"/>
        <v>52</v>
      </c>
      <c r="R26" s="105">
        <f t="shared" si="2"/>
        <v>21</v>
      </c>
      <c r="S26" s="107">
        <f t="shared" si="3"/>
        <v>73</v>
      </c>
    </row>
    <row r="27" spans="1:19" ht="12.75">
      <c r="A27" s="75">
        <v>19</v>
      </c>
      <c r="B27" s="109">
        <v>611</v>
      </c>
      <c r="C27" s="102" t="s">
        <v>59</v>
      </c>
      <c r="D27" s="103">
        <v>82</v>
      </c>
      <c r="E27" s="103">
        <v>87</v>
      </c>
      <c r="F27" s="103">
        <v>62</v>
      </c>
      <c r="G27" s="103">
        <v>80</v>
      </c>
      <c r="H27" s="103"/>
      <c r="I27" s="103"/>
      <c r="J27" s="108"/>
      <c r="K27" s="84">
        <v>6</v>
      </c>
      <c r="L27" s="84">
        <v>7</v>
      </c>
      <c r="M27" s="84">
        <v>6</v>
      </c>
      <c r="N27" s="84">
        <v>6</v>
      </c>
      <c r="O27" s="105">
        <f t="shared" si="0"/>
        <v>249</v>
      </c>
      <c r="P27" s="106">
        <v>19</v>
      </c>
      <c r="Q27" s="106">
        <f t="shared" si="1"/>
        <v>51</v>
      </c>
      <c r="R27" s="105">
        <f t="shared" si="2"/>
        <v>19</v>
      </c>
      <c r="S27" s="107">
        <f t="shared" si="3"/>
        <v>70</v>
      </c>
    </row>
    <row r="28" spans="1:19" ht="12.75">
      <c r="A28" s="75">
        <v>20</v>
      </c>
      <c r="B28" s="109">
        <v>246</v>
      </c>
      <c r="C28" s="102" t="s">
        <v>108</v>
      </c>
      <c r="D28" s="103">
        <v>6</v>
      </c>
      <c r="E28" s="103" t="s">
        <v>143</v>
      </c>
      <c r="F28" s="103">
        <v>4</v>
      </c>
      <c r="G28" s="103" t="s">
        <v>143</v>
      </c>
      <c r="H28" s="103"/>
      <c r="I28" s="103"/>
      <c r="J28" s="108"/>
      <c r="K28" s="84">
        <v>6</v>
      </c>
      <c r="L28" s="84" t="s">
        <v>143</v>
      </c>
      <c r="M28" s="84">
        <v>6</v>
      </c>
      <c r="N28" s="84" t="s">
        <v>143</v>
      </c>
      <c r="O28" s="105">
        <f>+SUM(LARGE(D28:G28,1)+LARGE(D28:G28,2))</f>
        <v>10</v>
      </c>
      <c r="P28" s="106">
        <v>20</v>
      </c>
      <c r="Q28" s="106">
        <f t="shared" si="1"/>
        <v>50</v>
      </c>
      <c r="R28" s="105">
        <f>+SUM(LARGE(K28:N28,1)+LARGE(K28:N28,2))</f>
        <v>12</v>
      </c>
      <c r="S28" s="107">
        <f t="shared" si="3"/>
        <v>62</v>
      </c>
    </row>
    <row r="29" spans="1:19" ht="12.75">
      <c r="A29" s="75">
        <v>21</v>
      </c>
      <c r="B29" s="101"/>
      <c r="C29" s="102"/>
      <c r="D29" s="103"/>
      <c r="E29" s="103"/>
      <c r="F29" s="103"/>
      <c r="G29" s="103"/>
      <c r="H29" s="103"/>
      <c r="I29" s="103"/>
      <c r="J29" s="108"/>
      <c r="K29" s="84"/>
      <c r="L29" s="84"/>
      <c r="M29" s="84"/>
      <c r="N29" s="84"/>
      <c r="O29" s="105" t="e">
        <f aca="true" t="shared" si="4" ref="O29:O45">+SUM(LARGE(D29:G29,1)+LARGE(D29:G29,2)+LARGE(D29:G29,3))</f>
        <v>#NUM!</v>
      </c>
      <c r="P29" s="106"/>
      <c r="Q29" s="106">
        <f t="shared" si="1"/>
        <v>70</v>
      </c>
      <c r="R29" s="105" t="e">
        <f aca="true" t="shared" si="5" ref="R29:R45">+SUM(LARGE(K29:N29,1)+LARGE(K29:N29,2)+LARGE(K29:N29,3))</f>
        <v>#NUM!</v>
      </c>
      <c r="S29" s="107" t="e">
        <f t="shared" si="3"/>
        <v>#NUM!</v>
      </c>
    </row>
    <row r="30" spans="1:19" ht="12.75">
      <c r="A30" s="75">
        <v>22</v>
      </c>
      <c r="B30" s="101"/>
      <c r="C30" s="102"/>
      <c r="D30" s="103"/>
      <c r="E30" s="103"/>
      <c r="F30" s="103"/>
      <c r="G30" s="103"/>
      <c r="H30" s="103"/>
      <c r="I30" s="103"/>
      <c r="J30" s="108"/>
      <c r="K30" s="84"/>
      <c r="L30" s="84"/>
      <c r="M30" s="84"/>
      <c r="N30" s="84"/>
      <c r="O30" s="105" t="e">
        <f t="shared" si="4"/>
        <v>#NUM!</v>
      </c>
      <c r="P30" s="106"/>
      <c r="Q30" s="106">
        <f t="shared" si="1"/>
        <v>70</v>
      </c>
      <c r="R30" s="105" t="e">
        <f t="shared" si="5"/>
        <v>#NUM!</v>
      </c>
      <c r="S30" s="107" t="e">
        <f t="shared" si="3"/>
        <v>#NUM!</v>
      </c>
    </row>
    <row r="31" spans="1:19" ht="12.75">
      <c r="A31" s="75">
        <v>23</v>
      </c>
      <c r="B31" s="101"/>
      <c r="C31" s="102"/>
      <c r="D31" s="103"/>
      <c r="E31" s="103"/>
      <c r="F31" s="103"/>
      <c r="G31" s="103"/>
      <c r="H31" s="103"/>
      <c r="I31" s="103"/>
      <c r="J31" s="108"/>
      <c r="K31" s="84"/>
      <c r="L31" s="84"/>
      <c r="M31" s="84"/>
      <c r="N31" s="84"/>
      <c r="O31" s="105" t="e">
        <f t="shared" si="4"/>
        <v>#NUM!</v>
      </c>
      <c r="P31" s="106"/>
      <c r="Q31" s="106">
        <f t="shared" si="1"/>
        <v>70</v>
      </c>
      <c r="R31" s="105" t="e">
        <f t="shared" si="5"/>
        <v>#NUM!</v>
      </c>
      <c r="S31" s="107" t="e">
        <f t="shared" si="3"/>
        <v>#NUM!</v>
      </c>
    </row>
    <row r="32" spans="1:19" ht="12.75">
      <c r="A32" s="75">
        <v>24</v>
      </c>
      <c r="B32" s="109"/>
      <c r="C32" s="102"/>
      <c r="D32" s="103"/>
      <c r="E32" s="103"/>
      <c r="F32" s="103"/>
      <c r="G32" s="103"/>
      <c r="H32" s="103"/>
      <c r="I32" s="103"/>
      <c r="J32" s="108"/>
      <c r="K32" s="84"/>
      <c r="L32" s="84"/>
      <c r="M32" s="84"/>
      <c r="N32" s="84"/>
      <c r="O32" s="105" t="e">
        <f t="shared" si="4"/>
        <v>#NUM!</v>
      </c>
      <c r="P32" s="106"/>
      <c r="Q32" s="106">
        <f t="shared" si="1"/>
        <v>70</v>
      </c>
      <c r="R32" s="105" t="e">
        <f t="shared" si="5"/>
        <v>#NUM!</v>
      </c>
      <c r="S32" s="107" t="e">
        <f t="shared" si="3"/>
        <v>#NUM!</v>
      </c>
    </row>
    <row r="33" spans="1:19" ht="12.75">
      <c r="A33" s="75">
        <v>25</v>
      </c>
      <c r="B33" s="101"/>
      <c r="C33" s="102"/>
      <c r="D33" s="103"/>
      <c r="E33" s="103"/>
      <c r="F33" s="103"/>
      <c r="G33" s="103"/>
      <c r="H33" s="103"/>
      <c r="I33" s="103"/>
      <c r="J33" s="108"/>
      <c r="K33" s="84"/>
      <c r="L33" s="84"/>
      <c r="M33" s="84"/>
      <c r="N33" s="84"/>
      <c r="O33" s="105" t="e">
        <f t="shared" si="4"/>
        <v>#NUM!</v>
      </c>
      <c r="P33" s="106"/>
      <c r="Q33" s="106">
        <f t="shared" si="1"/>
        <v>70</v>
      </c>
      <c r="R33" s="105" t="e">
        <f t="shared" si="5"/>
        <v>#NUM!</v>
      </c>
      <c r="S33" s="107" t="e">
        <f t="shared" si="3"/>
        <v>#NUM!</v>
      </c>
    </row>
    <row r="34" spans="1:19" ht="12.75">
      <c r="A34" s="75">
        <v>26</v>
      </c>
      <c r="B34" s="101"/>
      <c r="C34" s="102"/>
      <c r="D34" s="103"/>
      <c r="E34" s="103"/>
      <c r="F34" s="103"/>
      <c r="G34" s="103"/>
      <c r="H34" s="103"/>
      <c r="I34" s="103"/>
      <c r="J34" s="108"/>
      <c r="K34" s="103"/>
      <c r="L34" s="103"/>
      <c r="M34" s="103"/>
      <c r="N34" s="103"/>
      <c r="O34" s="105" t="e">
        <f t="shared" si="4"/>
        <v>#NUM!</v>
      </c>
      <c r="P34" s="106"/>
      <c r="Q34" s="106">
        <f t="shared" si="1"/>
        <v>70</v>
      </c>
      <c r="R34" s="105" t="e">
        <f t="shared" si="5"/>
        <v>#NUM!</v>
      </c>
      <c r="S34" s="107" t="e">
        <f t="shared" si="3"/>
        <v>#NUM!</v>
      </c>
    </row>
    <row r="35" spans="1:19" ht="12.75">
      <c r="A35" s="75">
        <v>27</v>
      </c>
      <c r="B35" s="109"/>
      <c r="C35" s="102"/>
      <c r="D35" s="103"/>
      <c r="E35" s="103"/>
      <c r="F35" s="103"/>
      <c r="G35" s="103"/>
      <c r="H35" s="103"/>
      <c r="I35" s="103"/>
      <c r="J35" s="108"/>
      <c r="K35" s="103"/>
      <c r="L35" s="103"/>
      <c r="M35" s="103"/>
      <c r="N35" s="103"/>
      <c r="O35" s="105" t="e">
        <f t="shared" si="4"/>
        <v>#NUM!</v>
      </c>
      <c r="P35" s="106"/>
      <c r="Q35" s="106">
        <f t="shared" si="1"/>
        <v>70</v>
      </c>
      <c r="R35" s="105" t="e">
        <f t="shared" si="5"/>
        <v>#NUM!</v>
      </c>
      <c r="S35" s="107" t="e">
        <f t="shared" si="3"/>
        <v>#NUM!</v>
      </c>
    </row>
    <row r="36" spans="1:19" ht="12.75">
      <c r="A36" s="75">
        <v>28</v>
      </c>
      <c r="B36" s="101"/>
      <c r="C36" s="102"/>
      <c r="D36" s="103"/>
      <c r="E36" s="103"/>
      <c r="F36" s="103"/>
      <c r="G36" s="103"/>
      <c r="H36" s="103"/>
      <c r="I36" s="103"/>
      <c r="J36" s="108"/>
      <c r="K36" s="84"/>
      <c r="L36" s="84"/>
      <c r="M36" s="84"/>
      <c r="N36" s="84"/>
      <c r="O36" s="105" t="e">
        <f t="shared" si="4"/>
        <v>#NUM!</v>
      </c>
      <c r="P36" s="106"/>
      <c r="Q36" s="106">
        <f t="shared" si="1"/>
        <v>70</v>
      </c>
      <c r="R36" s="105" t="e">
        <f t="shared" si="5"/>
        <v>#NUM!</v>
      </c>
      <c r="S36" s="107" t="e">
        <f t="shared" si="3"/>
        <v>#NUM!</v>
      </c>
    </row>
    <row r="37" spans="1:19" ht="12.75">
      <c r="A37" s="75">
        <v>29</v>
      </c>
      <c r="B37" s="101"/>
      <c r="C37" s="102"/>
      <c r="D37" s="103"/>
      <c r="E37" s="103"/>
      <c r="F37" s="103"/>
      <c r="G37" s="103"/>
      <c r="H37" s="103"/>
      <c r="I37" s="103"/>
      <c r="J37" s="108"/>
      <c r="K37" s="84"/>
      <c r="L37" s="84"/>
      <c r="M37" s="84"/>
      <c r="N37" s="84"/>
      <c r="O37" s="105" t="e">
        <f t="shared" si="4"/>
        <v>#NUM!</v>
      </c>
      <c r="P37" s="106"/>
      <c r="Q37" s="106">
        <f t="shared" si="1"/>
        <v>70</v>
      </c>
      <c r="R37" s="105" t="e">
        <f t="shared" si="5"/>
        <v>#NUM!</v>
      </c>
      <c r="S37" s="107" t="e">
        <f t="shared" si="3"/>
        <v>#NUM!</v>
      </c>
    </row>
    <row r="38" spans="1:19" ht="12.75">
      <c r="A38" s="75">
        <v>30</v>
      </c>
      <c r="B38" s="109"/>
      <c r="C38" s="102"/>
      <c r="D38" s="103"/>
      <c r="E38" s="103"/>
      <c r="F38" s="103"/>
      <c r="G38" s="103"/>
      <c r="H38" s="103"/>
      <c r="I38" s="103"/>
      <c r="J38" s="108"/>
      <c r="K38" s="84"/>
      <c r="L38" s="84"/>
      <c r="M38" s="84"/>
      <c r="N38" s="84"/>
      <c r="O38" s="105" t="e">
        <f t="shared" si="4"/>
        <v>#NUM!</v>
      </c>
      <c r="P38" s="106"/>
      <c r="Q38" s="106">
        <f t="shared" si="1"/>
        <v>70</v>
      </c>
      <c r="R38" s="105" t="e">
        <f t="shared" si="5"/>
        <v>#NUM!</v>
      </c>
      <c r="S38" s="107" t="e">
        <f t="shared" si="3"/>
        <v>#NUM!</v>
      </c>
    </row>
    <row r="39" spans="1:19" ht="12.75">
      <c r="A39" s="75">
        <v>31</v>
      </c>
      <c r="B39" s="109"/>
      <c r="C39" s="102"/>
      <c r="D39" s="103"/>
      <c r="E39" s="103"/>
      <c r="F39" s="103"/>
      <c r="G39" s="103"/>
      <c r="H39" s="103"/>
      <c r="I39" s="103"/>
      <c r="J39" s="108"/>
      <c r="K39" s="84"/>
      <c r="L39" s="84"/>
      <c r="M39" s="84"/>
      <c r="N39" s="84"/>
      <c r="O39" s="105" t="e">
        <f t="shared" si="4"/>
        <v>#NUM!</v>
      </c>
      <c r="P39" s="106"/>
      <c r="Q39" s="106">
        <f t="shared" si="1"/>
        <v>70</v>
      </c>
      <c r="R39" s="105" t="e">
        <f t="shared" si="5"/>
        <v>#NUM!</v>
      </c>
      <c r="S39" s="107" t="e">
        <f t="shared" si="3"/>
        <v>#NUM!</v>
      </c>
    </row>
    <row r="40" spans="1:19" ht="12.75">
      <c r="A40" s="75">
        <v>32</v>
      </c>
      <c r="B40" s="101"/>
      <c r="C40" s="102"/>
      <c r="D40" s="103"/>
      <c r="E40" s="103"/>
      <c r="F40" s="103"/>
      <c r="G40" s="103"/>
      <c r="H40" s="103"/>
      <c r="I40" s="103"/>
      <c r="J40" s="108"/>
      <c r="K40" s="84"/>
      <c r="L40" s="84"/>
      <c r="M40" s="84"/>
      <c r="N40" s="84"/>
      <c r="O40" s="105" t="e">
        <f t="shared" si="4"/>
        <v>#NUM!</v>
      </c>
      <c r="P40" s="106"/>
      <c r="Q40" s="106">
        <f t="shared" si="1"/>
        <v>70</v>
      </c>
      <c r="R40" s="105" t="e">
        <f t="shared" si="5"/>
        <v>#NUM!</v>
      </c>
      <c r="S40" s="107" t="e">
        <f t="shared" si="3"/>
        <v>#NUM!</v>
      </c>
    </row>
    <row r="41" spans="1:19" ht="12.75">
      <c r="A41" s="75">
        <v>33</v>
      </c>
      <c r="B41" s="101"/>
      <c r="C41" s="102"/>
      <c r="D41" s="103"/>
      <c r="E41" s="103"/>
      <c r="F41" s="103"/>
      <c r="G41" s="103"/>
      <c r="H41" s="103"/>
      <c r="I41" s="103"/>
      <c r="J41" s="108"/>
      <c r="K41" s="84"/>
      <c r="L41" s="84"/>
      <c r="M41" s="84"/>
      <c r="N41" s="84"/>
      <c r="O41" s="105" t="e">
        <f t="shared" si="4"/>
        <v>#NUM!</v>
      </c>
      <c r="P41" s="106"/>
      <c r="Q41" s="106">
        <f t="shared" si="1"/>
        <v>70</v>
      </c>
      <c r="R41" s="105" t="e">
        <f t="shared" si="5"/>
        <v>#NUM!</v>
      </c>
      <c r="S41" s="107" t="e">
        <f t="shared" si="3"/>
        <v>#NUM!</v>
      </c>
    </row>
    <row r="42" spans="1:19" ht="12.75">
      <c r="A42" s="75">
        <v>34</v>
      </c>
      <c r="B42" s="109"/>
      <c r="C42" s="102"/>
      <c r="D42" s="103"/>
      <c r="E42" s="103"/>
      <c r="F42" s="103"/>
      <c r="G42" s="103"/>
      <c r="H42" s="103"/>
      <c r="I42" s="103"/>
      <c r="J42" s="108"/>
      <c r="K42" s="103"/>
      <c r="L42" s="103"/>
      <c r="M42" s="103"/>
      <c r="N42" s="103"/>
      <c r="O42" s="105" t="e">
        <f t="shared" si="4"/>
        <v>#NUM!</v>
      </c>
      <c r="P42" s="106"/>
      <c r="Q42" s="106">
        <f t="shared" si="1"/>
        <v>70</v>
      </c>
      <c r="R42" s="105" t="e">
        <f t="shared" si="5"/>
        <v>#NUM!</v>
      </c>
      <c r="S42" s="107" t="e">
        <f t="shared" si="3"/>
        <v>#NUM!</v>
      </c>
    </row>
    <row r="43" spans="1:19" ht="12.75">
      <c r="A43" s="75">
        <v>35</v>
      </c>
      <c r="B43" s="101"/>
      <c r="C43" s="102"/>
      <c r="D43" s="103"/>
      <c r="E43" s="103"/>
      <c r="F43" s="103"/>
      <c r="G43" s="103"/>
      <c r="H43" s="103"/>
      <c r="I43" s="103"/>
      <c r="J43" s="108"/>
      <c r="K43" s="84"/>
      <c r="L43" s="84"/>
      <c r="M43" s="84"/>
      <c r="N43" s="84"/>
      <c r="O43" s="105" t="e">
        <f t="shared" si="4"/>
        <v>#NUM!</v>
      </c>
      <c r="P43" s="106"/>
      <c r="Q43" s="106">
        <f t="shared" si="1"/>
        <v>70</v>
      </c>
      <c r="R43" s="105" t="e">
        <f t="shared" si="5"/>
        <v>#NUM!</v>
      </c>
      <c r="S43" s="107" t="e">
        <f t="shared" si="3"/>
        <v>#NUM!</v>
      </c>
    </row>
    <row r="44" spans="1:19" ht="12.75">
      <c r="A44" s="75">
        <v>36</v>
      </c>
      <c r="B44" s="101"/>
      <c r="C44" s="102"/>
      <c r="D44" s="103"/>
      <c r="E44" s="103"/>
      <c r="F44" s="103"/>
      <c r="G44" s="103"/>
      <c r="H44" s="103"/>
      <c r="I44" s="103"/>
      <c r="J44" s="108"/>
      <c r="K44" s="84"/>
      <c r="L44" s="84"/>
      <c r="M44" s="84"/>
      <c r="N44" s="84"/>
      <c r="O44" s="105" t="e">
        <f t="shared" si="4"/>
        <v>#NUM!</v>
      </c>
      <c r="P44" s="106"/>
      <c r="Q44" s="106">
        <f t="shared" si="1"/>
        <v>70</v>
      </c>
      <c r="R44" s="105" t="e">
        <f t="shared" si="5"/>
        <v>#NUM!</v>
      </c>
      <c r="S44" s="107" t="e">
        <f t="shared" si="3"/>
        <v>#NUM!</v>
      </c>
    </row>
    <row r="45" spans="1:19" ht="12.75">
      <c r="A45" s="75">
        <v>37</v>
      </c>
      <c r="B45" s="109"/>
      <c r="C45" s="102"/>
      <c r="D45" s="103"/>
      <c r="E45" s="103"/>
      <c r="F45" s="103"/>
      <c r="G45" s="103"/>
      <c r="H45" s="103"/>
      <c r="I45" s="103"/>
      <c r="J45" s="108"/>
      <c r="K45" s="84"/>
      <c r="L45" s="84"/>
      <c r="M45" s="84"/>
      <c r="N45" s="84"/>
      <c r="O45" s="105" t="e">
        <f t="shared" si="4"/>
        <v>#NUM!</v>
      </c>
      <c r="P45" s="106"/>
      <c r="Q45" s="106">
        <f t="shared" si="1"/>
        <v>70</v>
      </c>
      <c r="R45" s="105" t="e">
        <f t="shared" si="5"/>
        <v>#NUM!</v>
      </c>
      <c r="S45" s="107" t="e">
        <f t="shared" si="3"/>
        <v>#NUM!</v>
      </c>
    </row>
  </sheetData>
  <sheetProtection selectLockedCells="1" selectUnlockedCells="1"/>
  <mergeCells count="2">
    <mergeCell ref="K5:N5"/>
    <mergeCell ref="Q5:R5"/>
  </mergeCells>
  <conditionalFormatting sqref="K34:N35 K42:N42">
    <cfRule type="cellIs" priority="1" dxfId="59" operator="equal" stopIfTrue="1">
      <formula>LARGE(YPL!$D$9:$G$47,1)</formula>
    </cfRule>
    <cfRule type="expression" priority="2" dxfId="60" stopIfTrue="1">
      <formula>OR(YPL!K34=LARGE(YPL!$D1:$G1,1),YPL!K34=LARGE(YPL!$D1:$G1,2),YPL!K34=LARGE(YPL!$D1:$G1,3))</formula>
    </cfRule>
  </conditionalFormatting>
  <conditionalFormatting sqref="K22:L22 M19:N19">
    <cfRule type="cellIs" priority="3" dxfId="4" operator="equal" stopIfTrue="1">
      <formula>LARGE(Hathern!$D1:$G1,1)</formula>
    </cfRule>
    <cfRule type="cellIs" priority="4" dxfId="4" operator="equal" stopIfTrue="1">
      <formula>LARGE(Hathern!$D1:$G1,2)</formula>
    </cfRule>
    <cfRule type="cellIs" priority="5" dxfId="4" operator="equal" stopIfTrue="1">
      <formula>LARGE(Hathern!$D1:$G1,3)</formula>
    </cfRule>
  </conditionalFormatting>
  <conditionalFormatting sqref="D9:G45">
    <cfRule type="cellIs" priority="6" dxfId="58" operator="equal" stopIfTrue="1">
      <formula>LARGE(Newport!$D$8:$G$45,1)</formula>
    </cfRule>
    <cfRule type="expression" priority="7" dxfId="0" stopIfTrue="1">
      <formula>OR(Newport!D9=LARGE(Newport!$D1:$G1,1),Newport!D9=LARGE(Newport!$D1:$G1,2),Newport!D9=LARGE(Newport!$D1:$G1,3))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</cp:lastModifiedBy>
  <dcterms:created xsi:type="dcterms:W3CDTF">2012-09-19T08:05:11Z</dcterms:created>
  <dcterms:modified xsi:type="dcterms:W3CDTF">2012-09-19T08:05:11Z</dcterms:modified>
  <cp:category/>
  <cp:version/>
  <cp:contentType/>
  <cp:contentStatus/>
</cp:coreProperties>
</file>