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Overall" sheetId="1" r:id="rId1"/>
    <sheet name="Stats" sheetId="2" r:id="rId2"/>
    <sheet name="R1" sheetId="3" r:id="rId3"/>
    <sheet name="R2" sheetId="4" r:id="rId4"/>
    <sheet name="R3" sheetId="5" r:id="rId5"/>
    <sheet name="R4" sheetId="6" r:id="rId6"/>
    <sheet name="R5" sheetId="7" r:id="rId7"/>
    <sheet name="R6" sheetId="8" r:id="rId8"/>
  </sheets>
  <definedNames>
    <definedName name="_xlfn_COUNTIFS">NA()</definedName>
    <definedName name="Excel_BuiltIn_Print_Area" localSheetId="0">'Overall'!$B$1:$N$61</definedName>
    <definedName name="Excel_BuiltIn_Print_Area" localSheetId="2">NA()</definedName>
    <definedName name="Excel_BuiltIn_Print_Area" localSheetId="3">'R3'!$A$1:$S$20</definedName>
    <definedName name="Excel_BuiltIn_Print_Area" localSheetId="4">'R4'!$A$1:$V$24</definedName>
    <definedName name="Excel_BuiltIn_Print_Area" localSheetId="5">NA()</definedName>
    <definedName name="Excel_BuiltIn_Print_Area" localSheetId="6">'R4'!$A$1:$Q$24</definedName>
    <definedName name="Excel_BuiltIn_Print_Area" localSheetId="7">NA()</definedName>
    <definedName name="Excel_BuiltIn_Print_Area" localSheetId="1">'Stats'!$A$1:$J$25</definedName>
    <definedName name="Excel_BuiltIn_Print_Area_4">NA()</definedName>
    <definedName name="_xlnm.Print_Area" localSheetId="0">'Overall'!$B$1:$M$93</definedName>
    <definedName name="_xlnm.Print_Area" localSheetId="2">'R1'!$A$1:$T$60</definedName>
    <definedName name="_xlnm.Print_Area" localSheetId="1">'Stats'!$A$1:$J$42</definedName>
  </definedNames>
  <calcPr fullCalcOnLoad="1"/>
</workbook>
</file>

<file path=xl/sharedStrings.xml><?xml version="1.0" encoding="utf-8"?>
<sst xmlns="http://schemas.openxmlformats.org/spreadsheetml/2006/main" count="1062" uniqueCount="167">
  <si>
    <t>BRCA 1/12 SCALE STOCKCAR NATIONAL – POINTS TABLE 2016</t>
  </si>
  <si>
    <t>Extra point for FTQ</t>
  </si>
  <si>
    <t>Heats:- 1st 10pts, 2nd 9, 3rd 8. Best 3 rounds</t>
  </si>
  <si>
    <t>Final Winner</t>
  </si>
  <si>
    <t xml:space="preserve">    Final:- 1st 69pts, 2nd 68, 3rd 67 etc</t>
  </si>
  <si>
    <t>FTQ + Final Winner</t>
  </si>
  <si>
    <t xml:space="preserve"> FTQ - 1 extra point</t>
  </si>
  <si>
    <t>P</t>
  </si>
  <si>
    <t>Round 1</t>
  </si>
  <si>
    <t>Round 2</t>
  </si>
  <si>
    <t>Round 3</t>
  </si>
  <si>
    <t>Round 4</t>
  </si>
  <si>
    <t>Round 5</t>
  </si>
  <si>
    <t>Round 6</t>
  </si>
  <si>
    <t>Average Points</t>
  </si>
  <si>
    <t>Best</t>
  </si>
  <si>
    <t>O</t>
  </si>
  <si>
    <t>Number</t>
  </si>
  <si>
    <t>Name</t>
  </si>
  <si>
    <t>Hathern</t>
  </si>
  <si>
    <t>Rugby</t>
  </si>
  <si>
    <t>Fordham</t>
  </si>
  <si>
    <t>Urmston</t>
  </si>
  <si>
    <t>Newport</t>
  </si>
  <si>
    <t>Leven</t>
  </si>
  <si>
    <t>S</t>
  </si>
  <si>
    <t>Points</t>
  </si>
  <si>
    <t>Matt Bennett</t>
  </si>
  <si>
    <t>*Brandon Eccles</t>
  </si>
  <si>
    <t>Anthony Wyper</t>
  </si>
  <si>
    <t>Jonathan Hartley</t>
  </si>
  <si>
    <t>Dan Skeels</t>
  </si>
  <si>
    <t>Miklos Szabados</t>
  </si>
  <si>
    <t>Gary Riddell</t>
  </si>
  <si>
    <t>8=</t>
  </si>
  <si>
    <t>Gary Osborne</t>
  </si>
  <si>
    <t>James Sturman</t>
  </si>
  <si>
    <t>Jim Burkett</t>
  </si>
  <si>
    <t>*James Eccles</t>
  </si>
  <si>
    <t>Gordon Mutch</t>
  </si>
  <si>
    <t>Mark Craig</t>
  </si>
  <si>
    <t>Allan Inness</t>
  </si>
  <si>
    <t>Chris Darlaston</t>
  </si>
  <si>
    <t>Craig Baker</t>
  </si>
  <si>
    <t>17=</t>
  </si>
  <si>
    <t>Billy Clague</t>
  </si>
  <si>
    <t>Michael Clague</t>
  </si>
  <si>
    <t>Keith Stanford</t>
  </si>
  <si>
    <t>Stuart Clarke</t>
  </si>
  <si>
    <t>Elliot Oliver</t>
  </si>
  <si>
    <t>Pete Riddell</t>
  </si>
  <si>
    <t>Jason Reed</t>
  </si>
  <si>
    <t>Jamie Clarke</t>
  </si>
  <si>
    <t>Martin Riley</t>
  </si>
  <si>
    <t>*Brandon O'neil</t>
  </si>
  <si>
    <t>Ben Harding</t>
  </si>
  <si>
    <t>Ryan Cattell</t>
  </si>
  <si>
    <t>29=</t>
  </si>
  <si>
    <t>Stewart Smith</t>
  </si>
  <si>
    <t>Kevin Falconer</t>
  </si>
  <si>
    <t>Josh Malt</t>
  </si>
  <si>
    <t>32=</t>
  </si>
  <si>
    <t>Vincent Brickell</t>
  </si>
  <si>
    <t>Joshua Smith</t>
  </si>
  <si>
    <t>Ryan Malt</t>
  </si>
  <si>
    <t>35=</t>
  </si>
  <si>
    <t>Brian Nish</t>
  </si>
  <si>
    <t>Jordan Hall</t>
  </si>
  <si>
    <t>37=</t>
  </si>
  <si>
    <t>Neil Ritchie</t>
  </si>
  <si>
    <t>*Jake Watson</t>
  </si>
  <si>
    <t>*Owen Bates</t>
  </si>
  <si>
    <t>Gary Hamilton</t>
  </si>
  <si>
    <t>Alan Mutch</t>
  </si>
  <si>
    <t>Mick Taylor</t>
  </si>
  <si>
    <t>Loz Collins</t>
  </si>
  <si>
    <t>44=</t>
  </si>
  <si>
    <t>Tom Howells</t>
  </si>
  <si>
    <t>*Leah Wyper</t>
  </si>
  <si>
    <t>*Max Harding</t>
  </si>
  <si>
    <t>Baz Watson</t>
  </si>
  <si>
    <t>*George Taylor</t>
  </si>
  <si>
    <t>James Taylor</t>
  </si>
  <si>
    <t>Andy Cox</t>
  </si>
  <si>
    <t>51=</t>
  </si>
  <si>
    <t>David Smith</t>
  </si>
  <si>
    <t>Rob Teuke</t>
  </si>
  <si>
    <t>Terry Crowley</t>
  </si>
  <si>
    <t>Iain Roper</t>
  </si>
  <si>
    <t>John Gould</t>
  </si>
  <si>
    <t>Peter Wright</t>
  </si>
  <si>
    <t>Alan Harding</t>
  </si>
  <si>
    <t>Seinfeld Norton</t>
  </si>
  <si>
    <t>Sam Colledge</t>
  </si>
  <si>
    <t>*Scott Darvill</t>
  </si>
  <si>
    <t>61=</t>
  </si>
  <si>
    <t>Duncan Stott</t>
  </si>
  <si>
    <t>John Twiggs</t>
  </si>
  <si>
    <t>63=</t>
  </si>
  <si>
    <t>* Cody Ferrier</t>
  </si>
  <si>
    <t>Alex Penman</t>
  </si>
  <si>
    <t>Alan Crossland</t>
  </si>
  <si>
    <t>66=</t>
  </si>
  <si>
    <t>John Wills</t>
  </si>
  <si>
    <t>*Abi Taylor</t>
  </si>
  <si>
    <t>Paul Darvill</t>
  </si>
  <si>
    <t>Paul Riddell</t>
  </si>
  <si>
    <t>Cars Raced</t>
  </si>
  <si>
    <t>Points compiler -  Chris Darlaston</t>
  </si>
  <si>
    <t>Gold</t>
  </si>
  <si>
    <t>National</t>
  </si>
  <si>
    <t>Superstar</t>
  </si>
  <si>
    <t>British</t>
  </si>
  <si>
    <t>Currently the World Champion</t>
  </si>
  <si>
    <t>European</t>
  </si>
  <si>
    <t>National Champion</t>
  </si>
  <si>
    <t>Red</t>
  </si>
  <si>
    <t>Blue</t>
  </si>
  <si>
    <t>Yellow</t>
  </si>
  <si>
    <t>White</t>
  </si>
  <si>
    <t>Total</t>
  </si>
  <si>
    <t>Hereford</t>
  </si>
  <si>
    <t>Lobith</t>
  </si>
  <si>
    <t>Yeovill</t>
  </si>
  <si>
    <t>None</t>
  </si>
  <si>
    <t>Concourse Winner</t>
  </si>
  <si>
    <t>Best Junior</t>
  </si>
  <si>
    <t>Best White</t>
  </si>
  <si>
    <t>n/a</t>
  </si>
  <si>
    <t>Best Yellow</t>
  </si>
  <si>
    <t>Best Blue</t>
  </si>
  <si>
    <r>
      <rPr>
        <b/>
        <sz val="10"/>
        <color indexed="8"/>
        <rFont val="Arial"/>
        <family val="2"/>
      </rPr>
      <t>1</t>
    </r>
    <r>
      <rPr>
        <b/>
        <vertAlign val="superscript"/>
        <sz val="10"/>
        <color indexed="8"/>
        <rFont val="Arial"/>
        <family val="2"/>
      </rPr>
      <t>st</t>
    </r>
  </si>
  <si>
    <r>
      <rPr>
        <b/>
        <sz val="10"/>
        <rFont val="Arial"/>
        <family val="2"/>
      </rPr>
      <t>2</t>
    </r>
    <r>
      <rPr>
        <b/>
        <vertAlign val="superscript"/>
        <sz val="10"/>
        <rFont val="Arial"/>
        <family val="2"/>
      </rPr>
      <t>nd</t>
    </r>
  </si>
  <si>
    <r>
      <rPr>
        <b/>
        <sz val="10"/>
        <rFont val="Arial"/>
        <family val="2"/>
      </rPr>
      <t>3</t>
    </r>
    <r>
      <rPr>
        <b/>
        <vertAlign val="superscript"/>
        <sz val="10"/>
        <rFont val="Arial"/>
        <family val="2"/>
      </rPr>
      <t>rd</t>
    </r>
  </si>
  <si>
    <r>
      <rPr>
        <b/>
        <sz val="10"/>
        <rFont val="Arial"/>
        <family val="2"/>
      </rPr>
      <t>4</t>
    </r>
    <r>
      <rPr>
        <b/>
        <vertAlign val="superscript"/>
        <sz val="10"/>
        <rFont val="Arial"/>
        <family val="2"/>
      </rPr>
      <t>th</t>
    </r>
  </si>
  <si>
    <r>
      <rPr>
        <b/>
        <sz val="10"/>
        <rFont val="Arial"/>
        <family val="2"/>
      </rPr>
      <t>5</t>
    </r>
    <r>
      <rPr>
        <b/>
        <vertAlign val="superscript"/>
        <sz val="10"/>
        <rFont val="Arial"/>
        <family val="2"/>
      </rPr>
      <t>th</t>
    </r>
  </si>
  <si>
    <r>
      <rPr>
        <b/>
        <sz val="10"/>
        <rFont val="Arial"/>
        <family val="2"/>
      </rPr>
      <t>6</t>
    </r>
    <r>
      <rPr>
        <b/>
        <vertAlign val="superscript"/>
        <sz val="10"/>
        <rFont val="Arial"/>
        <family val="2"/>
      </rPr>
      <t>th</t>
    </r>
  </si>
  <si>
    <r>
      <rPr>
        <b/>
        <sz val="10"/>
        <rFont val="Arial"/>
        <family val="2"/>
      </rPr>
      <t>7</t>
    </r>
    <r>
      <rPr>
        <b/>
        <vertAlign val="superscript"/>
        <sz val="10"/>
        <rFont val="Arial"/>
        <family val="2"/>
      </rPr>
      <t>th</t>
    </r>
  </si>
  <si>
    <t>Vince Brickell</t>
  </si>
  <si>
    <r>
      <rPr>
        <b/>
        <sz val="10"/>
        <rFont val="Arial"/>
        <family val="2"/>
      </rPr>
      <t>8</t>
    </r>
    <r>
      <rPr>
        <b/>
        <vertAlign val="superscript"/>
        <sz val="10"/>
        <rFont val="Arial"/>
        <family val="2"/>
      </rPr>
      <t>th</t>
    </r>
  </si>
  <si>
    <t>FTQ of the day</t>
  </si>
  <si>
    <t xml:space="preserve">DATE OF MEETING- </t>
  </si>
  <si>
    <t>Best 3 Lap Scores</t>
  </si>
  <si>
    <t xml:space="preserve">Car </t>
  </si>
  <si>
    <t xml:space="preserve">Drivers </t>
  </si>
  <si>
    <t>Grade</t>
  </si>
  <si>
    <t>Club</t>
  </si>
  <si>
    <t>Round1</t>
  </si>
  <si>
    <t>Round2</t>
  </si>
  <si>
    <t>Round3</t>
  </si>
  <si>
    <t>Round4</t>
  </si>
  <si>
    <t>Consi</t>
  </si>
  <si>
    <t>Final</t>
  </si>
  <si>
    <t>Best 3</t>
  </si>
  <si>
    <t>No.</t>
  </si>
  <si>
    <t xml:space="preserve">Name </t>
  </si>
  <si>
    <t>Laps</t>
  </si>
  <si>
    <t>Concourse</t>
  </si>
  <si>
    <t>*Ryan Malt</t>
  </si>
  <si>
    <t>Senfield Norton</t>
  </si>
  <si>
    <t xml:space="preserve"> BRCA NATIONAL MEETING - OFFICIAL SCORE SHEET</t>
  </si>
  <si>
    <t>Position</t>
  </si>
  <si>
    <t>* James Eccles</t>
  </si>
  <si>
    <t>Brandon O’Neil</t>
  </si>
  <si>
    <t>*Jordan Hall</t>
  </si>
  <si>
    <t>James Eccles</t>
  </si>
  <si>
    <t>All Comers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</si>
</sst>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  <numFmt numFmtId="165" formatCode="d\-mmm"/>
  </numFmts>
  <fonts count="51">
    <font>
      <sz val="10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b/>
      <sz val="10"/>
      <color indexed="8"/>
      <name val="Arial"/>
      <family val="2"/>
    </font>
    <font>
      <b/>
      <sz val="10"/>
      <color indexed="51"/>
      <name val="Arial"/>
      <family val="2"/>
    </font>
    <font>
      <u val="single"/>
      <sz val="10"/>
      <color indexed="10"/>
      <name val="Arial"/>
      <family val="2"/>
    </font>
    <font>
      <u val="single"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2"/>
      <color indexed="16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2"/>
      </top>
      <bottom>
        <color indexed="63"/>
      </bottom>
    </border>
    <border>
      <left style="thin">
        <color indexed="17"/>
      </left>
      <right style="thin">
        <color indexed="8"/>
      </right>
      <top style="thin">
        <color indexed="1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8"/>
      </left>
      <right style="thin">
        <color indexed="17"/>
      </right>
      <top style="thin">
        <color indexed="8"/>
      </top>
      <bottom style="thin">
        <color indexed="8"/>
      </bottom>
    </border>
    <border>
      <left style="thin"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0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8" borderId="1" applyNumberFormat="0" applyAlignment="0" applyProtection="0"/>
    <xf numFmtId="0" fontId="45" fillId="0" borderId="6" applyNumberFormat="0" applyFill="0" applyAlignment="0" applyProtection="0"/>
    <xf numFmtId="0" fontId="46" fillId="39" borderId="0" applyNumberFormat="0" applyBorder="0" applyAlignment="0" applyProtection="0"/>
    <xf numFmtId="0" fontId="0" fillId="40" borderId="7" applyNumberFormat="0" applyFont="0" applyAlignment="0" applyProtection="0"/>
    <xf numFmtId="0" fontId="47" fillId="28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32" borderId="0" xfId="50" applyNumberFormat="1" applyFont="1" applyBorder="1" applyAlignment="1" applyProtection="1">
      <alignment/>
      <protection/>
    </xf>
    <xf numFmtId="0" fontId="2" fillId="32" borderId="0" xfId="50" applyNumberFormat="1" applyBorder="1" applyAlignment="1" applyProtection="1">
      <alignment horizontal="center"/>
      <protection/>
    </xf>
    <xf numFmtId="0" fontId="2" fillId="32" borderId="0" xfId="50" applyNumberFormat="1" applyBorder="1" applyAlignment="1" applyProtection="1">
      <alignment/>
      <protection/>
    </xf>
    <xf numFmtId="0" fontId="1" fillId="0" borderId="0" xfId="0" applyFont="1" applyAlignment="1">
      <alignment/>
    </xf>
    <xf numFmtId="0" fontId="9" fillId="27" borderId="10" xfId="0" applyFont="1" applyFill="1" applyBorder="1" applyAlignment="1">
      <alignment horizontal="left" vertical="top"/>
    </xf>
    <xf numFmtId="0" fontId="0" fillId="27" borderId="11" xfId="0" applyFont="1" applyFill="1" applyBorder="1" applyAlignment="1">
      <alignment/>
    </xf>
    <xf numFmtId="0" fontId="0" fillId="27" borderId="12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1" fillId="35" borderId="0" xfId="53" applyNumberFormat="1" applyFont="1" applyBorder="1" applyAlignment="1" applyProtection="1">
      <alignment/>
      <protection/>
    </xf>
    <xf numFmtId="0" fontId="1" fillId="35" borderId="0" xfId="53" applyNumberFormat="1" applyBorder="1" applyAlignment="1" applyProtection="1">
      <alignment horizontal="center"/>
      <protection/>
    </xf>
    <xf numFmtId="0" fontId="1" fillId="35" borderId="0" xfId="53" applyNumberForma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0" fillId="27" borderId="14" xfId="0" applyFont="1" applyFill="1" applyBorder="1" applyAlignment="1">
      <alignment vertical="top"/>
    </xf>
    <xf numFmtId="0" fontId="0" fillId="27" borderId="0" xfId="0" applyFont="1" applyFill="1" applyBorder="1" applyAlignment="1">
      <alignment/>
    </xf>
    <xf numFmtId="0" fontId="0" fillId="27" borderId="15" xfId="0" applyFont="1" applyFill="1" applyBorder="1" applyAlignment="1">
      <alignment/>
    </xf>
    <xf numFmtId="0" fontId="3" fillId="33" borderId="16" xfId="51" applyNumberFormat="1" applyFont="1" applyBorder="1" applyAlignment="1" applyProtection="1">
      <alignment/>
      <protection/>
    </xf>
    <xf numFmtId="0" fontId="3" fillId="33" borderId="16" xfId="51" applyNumberFormat="1" applyBorder="1" applyAlignment="1" applyProtection="1">
      <alignment horizontal="center"/>
      <protection/>
    </xf>
    <xf numFmtId="0" fontId="0" fillId="0" borderId="16" xfId="0" applyFont="1" applyBorder="1" applyAlignment="1">
      <alignment/>
    </xf>
    <xf numFmtId="164" fontId="9" fillId="27" borderId="17" xfId="0" applyNumberFormat="1" applyFont="1" applyFill="1" applyBorder="1" applyAlignment="1">
      <alignment horizontal="left"/>
    </xf>
    <xf numFmtId="0" fontId="9" fillId="27" borderId="18" xfId="0" applyFont="1" applyFill="1" applyBorder="1" applyAlignment="1">
      <alignment horizontal="left"/>
    </xf>
    <xf numFmtId="0" fontId="9" fillId="27" borderId="19" xfId="0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41" borderId="26" xfId="0" applyFont="1" applyFill="1" applyBorder="1" applyAlignment="1">
      <alignment horizontal="center"/>
    </xf>
    <xf numFmtId="0" fontId="9" fillId="41" borderId="27" xfId="0" applyFont="1" applyFill="1" applyBorder="1" applyAlignment="1">
      <alignment horizontal="center"/>
    </xf>
    <xf numFmtId="0" fontId="9" fillId="41" borderId="28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right"/>
    </xf>
    <xf numFmtId="165" fontId="9" fillId="0" borderId="32" xfId="0" applyNumberFormat="1" applyFont="1" applyBorder="1" applyAlignment="1">
      <alignment horizontal="center"/>
    </xf>
    <xf numFmtId="165" fontId="9" fillId="0" borderId="33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left"/>
    </xf>
    <xf numFmtId="0" fontId="3" fillId="33" borderId="36" xfId="51" applyNumberForma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2" fontId="12" fillId="0" borderId="37" xfId="0" applyNumberFormat="1" applyFont="1" applyBorder="1" applyAlignment="1">
      <alignment horizontal="center" vertical="top"/>
    </xf>
    <xf numFmtId="1" fontId="1" fillId="0" borderId="35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0" fillId="0" borderId="27" xfId="0" applyNumberFormat="1" applyFont="1" applyFill="1" applyBorder="1" applyAlignment="1">
      <alignment horizontal="center"/>
    </xf>
    <xf numFmtId="0" fontId="0" fillId="36" borderId="33" xfId="55" applyNumberFormat="1" applyFont="1" applyBorder="1" applyAlignment="1" applyProtection="1">
      <alignment horizontal="center"/>
      <protection/>
    </xf>
    <xf numFmtId="0" fontId="0" fillId="36" borderId="33" xfId="55" applyNumberFormat="1" applyFont="1" applyBorder="1" applyAlignment="1" applyProtection="1">
      <alignment/>
      <protection/>
    </xf>
    <xf numFmtId="0" fontId="0" fillId="0" borderId="33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/>
    </xf>
    <xf numFmtId="0" fontId="1" fillId="36" borderId="33" xfId="55" applyNumberFormat="1" applyBorder="1" applyAlignment="1" applyProtection="1">
      <alignment horizontal="center"/>
      <protection/>
    </xf>
    <xf numFmtId="0" fontId="1" fillId="36" borderId="33" xfId="55" applyNumberFormat="1" applyBorder="1" applyAlignment="1" applyProtection="1">
      <alignment/>
      <protection/>
    </xf>
    <xf numFmtId="0" fontId="0" fillId="0" borderId="3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42" borderId="3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3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27" borderId="33" xfId="40" applyNumberFormat="1" applyBorder="1" applyAlignment="1" applyProtection="1">
      <alignment horizontal="center"/>
      <protection/>
    </xf>
    <xf numFmtId="0" fontId="3" fillId="33" borderId="35" xfId="51" applyNumberFormat="1" applyFont="1" applyBorder="1" applyAlignment="1" applyProtection="1">
      <alignment horizontal="left"/>
      <protection/>
    </xf>
    <xf numFmtId="0" fontId="1" fillId="34" borderId="35" xfId="52" applyNumberFormat="1" applyFont="1" applyBorder="1" applyAlignment="1" applyProtection="1">
      <alignment horizontal="left"/>
      <protection/>
    </xf>
    <xf numFmtId="0" fontId="4" fillId="35" borderId="35" xfId="54" applyNumberFormat="1" applyFont="1" applyBorder="1" applyAlignment="1" applyProtection="1">
      <alignment horizontal="left"/>
      <protection/>
    </xf>
    <xf numFmtId="0" fontId="1" fillId="35" borderId="35" xfId="53" applyNumberFormat="1" applyFont="1" applyBorder="1" applyAlignment="1" applyProtection="1">
      <alignment horizontal="left"/>
      <protection/>
    </xf>
    <xf numFmtId="0" fontId="1" fillId="35" borderId="33" xfId="53" applyNumberFormat="1" applyFont="1" applyBorder="1" applyAlignment="1" applyProtection="1">
      <alignment/>
      <protection/>
    </xf>
    <xf numFmtId="0" fontId="4" fillId="35" borderId="33" xfId="54" applyNumberFormat="1" applyFont="1" applyBorder="1" applyAlignment="1" applyProtection="1">
      <alignment/>
      <protection/>
    </xf>
    <xf numFmtId="0" fontId="2" fillId="32" borderId="35" xfId="50" applyNumberFormat="1" applyFont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1" fillId="0" borderId="36" xfId="0" applyFont="1" applyBorder="1" applyAlignment="1">
      <alignment horizontal="center"/>
    </xf>
    <xf numFmtId="0" fontId="1" fillId="30" borderId="0" xfId="48" applyNumberFormat="1" applyFont="1" applyBorder="1" applyAlignment="1" applyProtection="1">
      <alignment/>
      <protection/>
    </xf>
    <xf numFmtId="0" fontId="1" fillId="30" borderId="0" xfId="48" applyNumberForma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" fillId="27" borderId="0" xfId="0" applyFont="1" applyFill="1" applyAlignment="1">
      <alignment/>
    </xf>
    <xf numFmtId="0" fontId="0" fillId="27" borderId="0" xfId="0" applyFont="1" applyFill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43" borderId="39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43" borderId="41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3" fillId="33" borderId="33" xfId="51" applyNumberFormat="1" applyBorder="1" applyAlignment="1" applyProtection="1">
      <alignment horizontal="center"/>
      <protection/>
    </xf>
    <xf numFmtId="0" fontId="1" fillId="30" borderId="33" xfId="48" applyNumberFormat="1" applyBorder="1" applyAlignment="1" applyProtection="1">
      <alignment horizontal="center"/>
      <protection/>
    </xf>
    <xf numFmtId="0" fontId="0" fillId="43" borderId="35" xfId="0" applyFont="1" applyFill="1" applyBorder="1" applyAlignment="1">
      <alignment/>
    </xf>
    <xf numFmtId="1" fontId="1" fillId="0" borderId="0" xfId="0" applyNumberFormat="1" applyFont="1" applyFill="1" applyAlignment="1">
      <alignment horizontal="center"/>
    </xf>
    <xf numFmtId="0" fontId="0" fillId="0" borderId="36" xfId="0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0" fontId="1" fillId="30" borderId="0" xfId="48" applyNumberFormat="1" applyBorder="1" applyAlignment="1" applyProtection="1">
      <alignment horizontal="center"/>
      <protection/>
    </xf>
    <xf numFmtId="0" fontId="4" fillId="35" borderId="33" xfId="54" applyNumberFormat="1" applyBorder="1" applyAlignment="1" applyProtection="1">
      <alignment horizontal="center"/>
      <protection/>
    </xf>
    <xf numFmtId="0" fontId="0" fillId="43" borderId="33" xfId="0" applyFont="1" applyFill="1" applyBorder="1" applyAlignment="1">
      <alignment/>
    </xf>
    <xf numFmtId="0" fontId="1" fillId="34" borderId="33" xfId="52" applyNumberFormat="1" applyBorder="1" applyAlignment="1" applyProtection="1">
      <alignment horizontal="center"/>
      <protection/>
    </xf>
    <xf numFmtId="0" fontId="2" fillId="32" borderId="33" xfId="50" applyNumberFormat="1" applyBorder="1" applyAlignment="1" applyProtection="1">
      <alignment horizontal="center"/>
      <protection/>
    </xf>
    <xf numFmtId="0" fontId="4" fillId="35" borderId="27" xfId="54" applyNumberFormat="1" applyBorder="1" applyAlignment="1" applyProtection="1">
      <alignment horizontal="center"/>
      <protection/>
    </xf>
    <xf numFmtId="0" fontId="1" fillId="35" borderId="33" xfId="53" applyNumberFormat="1" applyBorder="1" applyAlignment="1" applyProtection="1">
      <alignment horizontal="center"/>
      <protection/>
    </xf>
    <xf numFmtId="0" fontId="1" fillId="37" borderId="33" xfId="56" applyNumberFormat="1" applyBorder="1" applyAlignment="1" applyProtection="1">
      <alignment horizontal="center"/>
      <protection/>
    </xf>
    <xf numFmtId="0" fontId="1" fillId="37" borderId="35" xfId="56" applyNumberFormat="1" applyFont="1" applyBorder="1" applyAlignment="1" applyProtection="1">
      <alignment horizontal="left"/>
      <protection/>
    </xf>
    <xf numFmtId="0" fontId="1" fillId="36" borderId="35" xfId="55" applyNumberFormat="1" applyFont="1" applyBorder="1" applyAlignment="1" applyProtection="1">
      <alignment horizontal="left"/>
      <protection/>
    </xf>
    <xf numFmtId="0" fontId="0" fillId="0" borderId="33" xfId="0" applyBorder="1" applyAlignment="1">
      <alignment horizontal="center"/>
    </xf>
    <xf numFmtId="0" fontId="1" fillId="30" borderId="33" xfId="48" applyNumberFormat="1" applyBorder="1" applyAlignment="1" applyProtection="1">
      <alignment/>
      <protection/>
    </xf>
    <xf numFmtId="0" fontId="0" fillId="27" borderId="33" xfId="40" applyNumberFormat="1" applyBorder="1" applyAlignment="1" applyProtection="1">
      <alignment/>
      <protection/>
    </xf>
    <xf numFmtId="0" fontId="0" fillId="0" borderId="33" xfId="0" applyFont="1" applyFill="1" applyBorder="1" applyAlignment="1">
      <alignment/>
    </xf>
    <xf numFmtId="0" fontId="1" fillId="37" borderId="0" xfId="56" applyNumberFormat="1" applyBorder="1" applyAlignment="1" applyProtection="1">
      <alignment horizontal="center"/>
      <protection/>
    </xf>
    <xf numFmtId="0" fontId="1" fillId="37" borderId="0" xfId="56" applyNumberFormat="1" applyFont="1" applyBorder="1" applyAlignment="1" applyProtection="1">
      <alignment/>
      <protection/>
    </xf>
    <xf numFmtId="0" fontId="15" fillId="0" borderId="33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36" borderId="0" xfId="55" applyNumberFormat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0" fontId="2" fillId="32" borderId="33" xfId="50" applyNumberFormat="1" applyFont="1" applyBorder="1" applyAlignment="1" applyProtection="1">
      <alignment/>
      <protection/>
    </xf>
    <xf numFmtId="0" fontId="0" fillId="0" borderId="33" xfId="0" applyBorder="1" applyAlignment="1">
      <alignment/>
    </xf>
    <xf numFmtId="0" fontId="1" fillId="37" borderId="33" xfId="56" applyNumberFormat="1" applyFont="1" applyBorder="1" applyAlignment="1" applyProtection="1">
      <alignment/>
      <protection/>
    </xf>
    <xf numFmtId="0" fontId="1" fillId="35" borderId="33" xfId="53" applyNumberFormat="1" applyFont="1" applyBorder="1" applyAlignment="1" applyProtection="1">
      <alignment horizontal="center"/>
      <protection/>
    </xf>
    <xf numFmtId="0" fontId="0" fillId="0" borderId="33" xfId="0" applyFont="1" applyBorder="1" applyAlignment="1">
      <alignment/>
    </xf>
    <xf numFmtId="0" fontId="0" fillId="27" borderId="33" xfId="40" applyNumberFormat="1" applyFont="1" applyBorder="1" applyAlignment="1" applyProtection="1">
      <alignment/>
      <protection/>
    </xf>
    <xf numFmtId="0" fontId="4" fillId="35" borderId="33" xfId="54" applyNumberFormat="1" applyFont="1" applyBorder="1" applyAlignment="1" applyProtection="1">
      <alignment horizontal="center"/>
      <protection/>
    </xf>
    <xf numFmtId="1" fontId="16" fillId="0" borderId="0" xfId="0" applyNumberFormat="1" applyFont="1" applyFill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3" fillId="33" borderId="33" xfId="51" applyNumberFormat="1" applyFont="1" applyBorder="1" applyAlignment="1" applyProtection="1">
      <alignment horizontal="center" vertical="center"/>
      <protection/>
    </xf>
    <xf numFmtId="0" fontId="1" fillId="34" borderId="33" xfId="52" applyNumberFormat="1" applyFont="1" applyBorder="1" applyAlignment="1" applyProtection="1">
      <alignment horizontal="center" vertical="center"/>
      <protection/>
    </xf>
    <xf numFmtId="0" fontId="4" fillId="35" borderId="33" xfId="54" applyNumberFormat="1" applyFont="1" applyBorder="1" applyAlignment="1" applyProtection="1">
      <alignment horizontal="center" vertical="center"/>
      <protection/>
    </xf>
    <xf numFmtId="0" fontId="1" fillId="0" borderId="33" xfId="0" applyFont="1" applyBorder="1" applyAlignment="1">
      <alignment horizontal="center"/>
    </xf>
    <xf numFmtId="0" fontId="4" fillId="35" borderId="33" xfId="54" applyNumberFormat="1" applyFont="1" applyBorder="1" applyAlignment="1" applyProtection="1">
      <alignment horizontal="center" vertical="center" wrapText="1"/>
      <protection/>
    </xf>
    <xf numFmtId="0" fontId="1" fillId="35" borderId="33" xfId="53" applyNumberFormat="1" applyFont="1" applyBorder="1" applyAlignment="1" applyProtection="1">
      <alignment horizontal="center" vertical="center" wrapText="1"/>
      <protection/>
    </xf>
    <xf numFmtId="0" fontId="2" fillId="32" borderId="33" xfId="50" applyNumberFormat="1" applyFont="1" applyBorder="1" applyAlignment="1" applyProtection="1">
      <alignment horizontal="center" vertical="center" wrapText="1"/>
      <protection/>
    </xf>
    <xf numFmtId="0" fontId="1" fillId="37" borderId="33" xfId="56" applyNumberFormat="1" applyFont="1" applyBorder="1" applyAlignment="1" applyProtection="1">
      <alignment horizontal="center" vertical="center" wrapText="1"/>
      <protection/>
    </xf>
    <xf numFmtId="0" fontId="1" fillId="36" borderId="33" xfId="55" applyNumberFormat="1" applyFont="1" applyBorder="1" applyAlignment="1" applyProtection="1">
      <alignment horizontal="center" vertical="center" wrapText="1"/>
      <protection/>
    </xf>
    <xf numFmtId="0" fontId="1" fillId="34" borderId="33" xfId="52" applyNumberFormat="1" applyFont="1" applyBorder="1" applyAlignment="1" applyProtection="1">
      <alignment horizontal="center" vertical="center" wrapText="1"/>
      <protection/>
    </xf>
    <xf numFmtId="0" fontId="3" fillId="33" borderId="33" xfId="51" applyNumberFormat="1" applyFont="1" applyBorder="1" applyAlignment="1" applyProtection="1">
      <alignment horizontal="center" vertical="center" wrapText="1"/>
      <protection/>
    </xf>
    <xf numFmtId="0" fontId="1" fillId="44" borderId="33" xfId="55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st 3 Laps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TQ" xfId="48"/>
    <cellStyle name="Good" xfId="49"/>
    <cellStyle name="Grade - Blue" xfId="50"/>
    <cellStyle name="Grade - Gold" xfId="51"/>
    <cellStyle name="Grade - National" xfId="52"/>
    <cellStyle name="Grade - Red" xfId="53"/>
    <cellStyle name="Grade - Superstar" xfId="54"/>
    <cellStyle name="Grade - White" xfId="55"/>
    <cellStyle name="Grade - Yellow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50E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E92"/>
  <sheetViews>
    <sheetView tabSelected="1" zoomScalePageLayoutView="0" workbookViewId="0" topLeftCell="A1">
      <selection activeCell="A1" sqref="A1"/>
    </sheetView>
  </sheetViews>
  <sheetFormatPr defaultColWidth="10.28125" defaultRowHeight="12.75"/>
  <cols>
    <col min="1" max="1" width="4.00390625" style="0" customWidth="1"/>
    <col min="2" max="2" width="6.28125" style="1" customWidth="1"/>
    <col min="3" max="3" width="8.7109375" style="2" customWidth="1"/>
    <col min="4" max="4" width="29.8515625" style="1" customWidth="1"/>
    <col min="5" max="8" width="10.140625" style="1" customWidth="1"/>
    <col min="9" max="10" width="11.00390625" style="1" customWidth="1"/>
    <col min="11" max="11" width="8.7109375" style="1" customWidth="1"/>
    <col min="12" max="12" width="9.140625" style="1" customWidth="1"/>
    <col min="13" max="160" width="10.00390625" style="1" customWidth="1"/>
  </cols>
  <sheetData>
    <row r="1" spans="2:13" ht="15.75">
      <c r="B1" s="3"/>
      <c r="C1" s="3"/>
      <c r="D1" s="3"/>
      <c r="E1" s="4"/>
      <c r="I1"/>
      <c r="J1" s="5"/>
      <c r="K1" s="4"/>
      <c r="L1" s="4"/>
      <c r="M1" s="2"/>
    </row>
    <row r="2" spans="2:13" ht="15.75">
      <c r="B2" s="3"/>
      <c r="C2" s="3"/>
      <c r="D2" s="6" t="s">
        <v>0</v>
      </c>
      <c r="E2" s="7"/>
      <c r="F2" s="8"/>
      <c r="I2" s="5"/>
      <c r="K2" s="4"/>
      <c r="L2" s="4"/>
      <c r="M2" s="2"/>
    </row>
    <row r="3" spans="2:13" ht="15.75">
      <c r="B3" s="3"/>
      <c r="C3" s="3"/>
      <c r="D3" s="3"/>
      <c r="E3" s="9"/>
      <c r="G3" s="10"/>
      <c r="H3" s="10"/>
      <c r="I3" s="5"/>
      <c r="J3" s="5"/>
      <c r="K3" s="4"/>
      <c r="L3" s="4"/>
      <c r="M3" s="11"/>
    </row>
    <row r="4" spans="2:13" ht="15.75">
      <c r="B4" s="12" t="s">
        <v>1</v>
      </c>
      <c r="C4" s="13"/>
      <c r="D4" s="14"/>
      <c r="E4" s="15"/>
      <c r="F4" s="15"/>
      <c r="G4" s="10"/>
      <c r="H4" s="10"/>
      <c r="I4" s="16" t="s">
        <v>2</v>
      </c>
      <c r="J4" s="17"/>
      <c r="K4" s="17"/>
      <c r="L4" s="18"/>
      <c r="M4" s="19"/>
    </row>
    <row r="5" spans="2:13" ht="12.75">
      <c r="B5" s="20" t="s">
        <v>3</v>
      </c>
      <c r="C5" s="21"/>
      <c r="D5" s="22"/>
      <c r="E5" s="23"/>
      <c r="F5" s="24"/>
      <c r="G5" s="23"/>
      <c r="H5" s="23"/>
      <c r="I5" s="25" t="s">
        <v>4</v>
      </c>
      <c r="J5" s="26"/>
      <c r="K5" s="26"/>
      <c r="L5" s="27"/>
      <c r="M5" s="19"/>
    </row>
    <row r="6" spans="2:12" ht="12.75">
      <c r="B6" s="28" t="s">
        <v>5</v>
      </c>
      <c r="C6" s="29"/>
      <c r="D6" s="28"/>
      <c r="E6" s="30"/>
      <c r="F6" s="30"/>
      <c r="G6" s="30"/>
      <c r="H6" s="30"/>
      <c r="I6" s="31" t="s">
        <v>6</v>
      </c>
      <c r="J6" s="32"/>
      <c r="K6" s="32"/>
      <c r="L6" s="33"/>
    </row>
    <row r="7" spans="2:161" ht="14.25" customHeight="1">
      <c r="B7" s="34" t="s">
        <v>7</v>
      </c>
      <c r="C7" s="35"/>
      <c r="D7" s="36"/>
      <c r="E7" s="37" t="s">
        <v>8</v>
      </c>
      <c r="F7" s="38" t="s">
        <v>9</v>
      </c>
      <c r="G7" s="39" t="s">
        <v>10</v>
      </c>
      <c r="H7" s="38" t="s">
        <v>11</v>
      </c>
      <c r="I7" s="39" t="s">
        <v>12</v>
      </c>
      <c r="J7" s="39" t="s">
        <v>13</v>
      </c>
      <c r="K7" s="140" t="s">
        <v>14</v>
      </c>
      <c r="L7" s="40" t="s">
        <v>15</v>
      </c>
      <c r="M7"/>
      <c r="FC7"/>
      <c r="FD7"/>
      <c r="FE7" s="1"/>
    </row>
    <row r="8" spans="2:161" ht="12.75">
      <c r="B8" s="41" t="s">
        <v>16</v>
      </c>
      <c r="C8" s="41" t="s">
        <v>17</v>
      </c>
      <c r="D8" s="42" t="s">
        <v>18</v>
      </c>
      <c r="E8" s="43" t="s">
        <v>19</v>
      </c>
      <c r="F8" s="44" t="s">
        <v>20</v>
      </c>
      <c r="G8" s="44" t="s">
        <v>21</v>
      </c>
      <c r="H8" s="44" t="s">
        <v>22</v>
      </c>
      <c r="I8" s="45" t="s">
        <v>23</v>
      </c>
      <c r="J8" s="45" t="s">
        <v>24</v>
      </c>
      <c r="K8" s="140"/>
      <c r="L8" s="46">
        <v>4</v>
      </c>
      <c r="M8"/>
      <c r="FC8"/>
      <c r="FD8"/>
      <c r="FE8" s="1"/>
    </row>
    <row r="9" spans="2:160" ht="12.75">
      <c r="B9" s="47" t="s">
        <v>25</v>
      </c>
      <c r="C9" s="48"/>
      <c r="D9" s="49"/>
      <c r="E9" s="50">
        <v>42421</v>
      </c>
      <c r="F9" s="51">
        <v>42462</v>
      </c>
      <c r="G9" s="51">
        <v>42490</v>
      </c>
      <c r="H9" s="51">
        <v>42520</v>
      </c>
      <c r="I9" s="51">
        <v>42651</v>
      </c>
      <c r="J9" s="51">
        <v>42652</v>
      </c>
      <c r="K9" s="140"/>
      <c r="L9" s="52" t="s">
        <v>26</v>
      </c>
      <c r="EV9"/>
      <c r="EW9"/>
      <c r="EY9"/>
      <c r="EZ9"/>
      <c r="FA9"/>
      <c r="FB9"/>
      <c r="FC9"/>
      <c r="FD9"/>
    </row>
    <row r="10" spans="2:160" ht="12.75">
      <c r="B10" s="53">
        <v>1</v>
      </c>
      <c r="C10" s="54">
        <v>1</v>
      </c>
      <c r="D10" s="55" t="s">
        <v>27</v>
      </c>
      <c r="E10" s="56">
        <f>IF(COUNTIF('R1'!$B$7:$B$54,$C10)&gt;0,VLOOKUP($C10,'R1'!$B$7:$T$54,19,FALSE),"")</f>
        <v>100</v>
      </c>
      <c r="F10" s="56">
        <f>IF(COUNTIF('R2'!$B$7:$B$46,$C10)&gt;0,VLOOKUP($C10,'R2'!$B$7:$T$46,19,FALSE),"")</f>
        <v>100</v>
      </c>
      <c r="G10" s="56">
        <f>IF(COUNTIF('R3'!$B$7:$B$30,$C10)&gt;0,VLOOKUP($C10,'R3'!$B$7:$T$30,19,FALSE),"")</f>
        <v>100</v>
      </c>
      <c r="H10" s="56">
        <f>IF(COUNTIF('R4'!$B$7:$B$46,$C10)&gt;0,VLOOKUP($C10,'R4'!$B$7:$T$46,19,FALSE),"")</f>
        <v>100</v>
      </c>
      <c r="I10" s="57">
        <f>IF(COUNTIF('R5'!$B$7:$B$39,$C10)&gt;0,VLOOKUP($C10,'R5'!$B$7:$T$39,19,FALSE),"")</f>
      </c>
      <c r="J10" s="57">
        <f>IF(COUNTIF('R6'!$B$7:$B$36,$C10)&gt;0,VLOOKUP($C10,'R6'!$B$7:$T$36,19,FALSE),"")</f>
      </c>
      <c r="K10" s="58">
        <f aca="true" t="shared" si="0" ref="K10:K29">L10/IF(COUNT(E10:J10)&gt;5,5,COUNT(E10:J10))</f>
        <v>100</v>
      </c>
      <c r="L10" s="59">
        <f aca="true" t="shared" si="1" ref="L10:L89">+SUM(IF(COUNT(E10:J10)&gt;=1,LARGE(E10:J10,1),0)+IF(COUNT(E10:J10)&gt;=2,LARGE(E10:J10,2),0)+IF(COUNT(E10:J10)&gt;=3,LARGE(E10:J10,3),0)+IF(COUNT(E10:J10)&gt;=4,LARGE(E10:J10,4),0))</f>
        <v>400</v>
      </c>
      <c r="ER10"/>
      <c r="ES10"/>
      <c r="EU10"/>
      <c r="EV10"/>
      <c r="EW10"/>
      <c r="EX10"/>
      <c r="EY10"/>
      <c r="EZ10"/>
      <c r="FA10"/>
      <c r="FB10"/>
      <c r="FC10"/>
      <c r="FD10"/>
    </row>
    <row r="11" spans="2:160" ht="12.75">
      <c r="B11" s="53">
        <v>2</v>
      </c>
      <c r="C11" s="60">
        <v>531</v>
      </c>
      <c r="D11" s="55" t="s">
        <v>28</v>
      </c>
      <c r="E11" s="57">
        <f>IF(COUNTIF('R1'!$B$7:$B$54,$C11)&gt;0,VLOOKUP($C11,'R1'!$B$7:$T$54,19,FALSE),"")</f>
        <v>95</v>
      </c>
      <c r="F11" s="57">
        <f>IF(COUNTIF('R2'!$B$7:$B$46,$C11)&gt;0,VLOOKUP($C11,'R2'!$B$7:$T$46,19,FALSE),"")</f>
        <v>93</v>
      </c>
      <c r="G11" s="57">
        <f>IF(COUNTIF('R3'!$B$7:$B$30,$C11)&gt;0,VLOOKUP($C11,'R3'!$B$7:$T$30,19,FALSE),"")</f>
        <v>96</v>
      </c>
      <c r="H11" s="57">
        <f>IF(COUNTIF('R4'!$B$7:$B$46,$C11)&gt;0,VLOOKUP($C11,'R4'!$B$7:$T$46,19,FALSE),"")</f>
        <v>98</v>
      </c>
      <c r="I11" s="57">
        <f>IF(COUNTIF('R5'!$B$7:$B$39,$C11)&gt;0,VLOOKUP($C11,'R5'!$B$7:$T$39,19,FALSE),"")</f>
        <v>98</v>
      </c>
      <c r="J11" s="57">
        <f>IF(COUNTIF('R6'!$B$7:$B$36,$C11)&gt;0,VLOOKUP($C11,'R6'!$B$7:$T$36,19,FALSE),"")</f>
        <v>96</v>
      </c>
      <c r="K11" s="58">
        <f t="shared" si="0"/>
        <v>77.6</v>
      </c>
      <c r="L11" s="59">
        <f t="shared" si="1"/>
        <v>388</v>
      </c>
      <c r="ER11"/>
      <c r="ES11"/>
      <c r="EU11"/>
      <c r="EV11"/>
      <c r="EW11"/>
      <c r="EX11"/>
      <c r="EY11"/>
      <c r="EZ11"/>
      <c r="FA11"/>
      <c r="FB11"/>
      <c r="FC11"/>
      <c r="FD11"/>
    </row>
    <row r="12" spans="2:160" ht="12.75">
      <c r="B12" s="53">
        <v>3</v>
      </c>
      <c r="C12" s="54">
        <v>30</v>
      </c>
      <c r="D12" s="55" t="s">
        <v>29</v>
      </c>
      <c r="E12" s="57">
        <f>IF(COUNTIF('R1'!$B$7:$B$54,$C12)&gt;0,VLOOKUP($C12,'R1'!$B$7:$T$54,19,FALSE),"")</f>
        <v>96</v>
      </c>
      <c r="F12" s="57">
        <f>IF(COUNTIF('R2'!$B$7:$B$46,$C12)&gt;0,VLOOKUP($C12,'R2'!$B$7:$T$46,19,FALSE),"")</f>
      </c>
      <c r="G12" s="57">
        <f>IF(COUNTIF('R3'!$B$7:$B$30,$C12)&gt;0,VLOOKUP($C12,'R3'!$B$7:$T$30,19,FALSE),"")</f>
      </c>
      <c r="H12" s="57">
        <f>IF(COUNTIF('R4'!$B$7:$B$46,$C12)&gt;0,VLOOKUP($C12,'R4'!$B$7:$T$46,19,FALSE),"")</f>
        <v>91</v>
      </c>
      <c r="I12" s="56">
        <f>IF(COUNTIF('R5'!$B$7:$B$39,$C12)&gt;0,VLOOKUP($C12,'R5'!$B$7:$T$39,19,FALSE),"")</f>
        <v>100</v>
      </c>
      <c r="J12" s="56">
        <f>IF(COUNTIF('R6'!$B$7:$B$36,$C12)&gt;0,VLOOKUP($C12,'R6'!$B$7:$T$36,19,FALSE),"")</f>
        <v>100</v>
      </c>
      <c r="K12" s="58">
        <f t="shared" si="0"/>
        <v>96.75</v>
      </c>
      <c r="L12" s="59">
        <f t="shared" si="1"/>
        <v>387</v>
      </c>
      <c r="ER12"/>
      <c r="ES12"/>
      <c r="EU12"/>
      <c r="EV12"/>
      <c r="EW12"/>
      <c r="EX12"/>
      <c r="EY12"/>
      <c r="EZ12"/>
      <c r="FA12"/>
      <c r="FB12"/>
      <c r="FC12"/>
      <c r="FD12"/>
    </row>
    <row r="13" spans="2:160" ht="12.75">
      <c r="B13" s="53">
        <v>4</v>
      </c>
      <c r="C13" s="54">
        <v>259</v>
      </c>
      <c r="D13" s="55" t="s">
        <v>30</v>
      </c>
      <c r="E13" s="57">
        <f>IF(COUNTIF('R1'!$B$7:$B$54,$C13)&gt;0,VLOOKUP($C13,'R1'!$B$7:$T$54,19,FALSE),"")</f>
        <v>91</v>
      </c>
      <c r="F13" s="57">
        <f>IF(COUNTIF('R2'!$B$7:$B$46,$C13)&gt;0,VLOOKUP($C13,'R2'!$B$7:$T$46,19,FALSE),"")</f>
        <v>97</v>
      </c>
      <c r="G13" s="57">
        <f>IF(COUNTIF('R3'!$B$7:$B$30,$C13)&gt;0,VLOOKUP($C13,'R3'!$B$7:$T$30,19,FALSE),"")</f>
        <v>97</v>
      </c>
      <c r="H13" s="57">
        <f>IF(COUNTIF('R4'!$B$7:$B$46,$C13)&gt;0,VLOOKUP($C13,'R4'!$B$7:$T$46,19,FALSE),"")</f>
        <v>93</v>
      </c>
      <c r="I13" s="57">
        <f>IF(COUNTIF('R5'!$B$7:$B$39,$C13)&gt;0,VLOOKUP($C13,'R5'!$B$7:$T$39,19,FALSE),"")</f>
        <v>97</v>
      </c>
      <c r="J13" s="57">
        <f>IF(COUNTIF('R6'!$B$7:$B$36,$C13)&gt;0,VLOOKUP($C13,'R6'!$B$7:$T$36,19,FALSE),"")</f>
        <v>94</v>
      </c>
      <c r="K13" s="58">
        <f t="shared" si="0"/>
        <v>77</v>
      </c>
      <c r="L13" s="59">
        <f t="shared" si="1"/>
        <v>385</v>
      </c>
      <c r="ER13"/>
      <c r="ES13"/>
      <c r="EU13"/>
      <c r="EV13"/>
      <c r="EW13"/>
      <c r="EX13"/>
      <c r="EY13"/>
      <c r="EZ13"/>
      <c r="FA13"/>
      <c r="FB13"/>
      <c r="FC13"/>
      <c r="FD13"/>
    </row>
    <row r="14" spans="2:160" ht="12.75">
      <c r="B14" s="53">
        <v>5</v>
      </c>
      <c r="C14" s="54">
        <v>513</v>
      </c>
      <c r="D14" s="55" t="s">
        <v>31</v>
      </c>
      <c r="E14" s="57">
        <f>IF(COUNTIF('R1'!$B$7:$B$54,$C14)&gt;0,VLOOKUP($C14,'R1'!$B$7:$T$54,19,FALSE),"")</f>
        <v>87</v>
      </c>
      <c r="F14" s="57">
        <f>IF(COUNTIF('R2'!$B$7:$B$46,$C14)&gt;0,VLOOKUP($C14,'R2'!$B$7:$T$46,19,FALSE),"")</f>
      </c>
      <c r="G14" s="57">
        <f>IF(COUNTIF('R3'!$B$7:$B$30,$C14)&gt;0,VLOOKUP($C14,'R3'!$B$7:$T$30,19,FALSE),"")</f>
        <v>91</v>
      </c>
      <c r="H14" s="57">
        <f>IF(COUNTIF('R4'!$B$7:$B$46,$C14)&gt;0,VLOOKUP($C14,'R4'!$B$7:$T$46,19,FALSE),"")</f>
      </c>
      <c r="I14" s="57">
        <f>IF(COUNTIF('R5'!$B$7:$B$39,$C14)&gt;0,VLOOKUP($C14,'R5'!$B$7:$T$39,19,FALSE),"")</f>
        <v>92</v>
      </c>
      <c r="J14" s="57">
        <f>IF(COUNTIF('R6'!$B$7:$B$36,$C14)&gt;0,VLOOKUP($C14,'R6'!$B$7:$T$36,19,FALSE),"")</f>
        <v>96</v>
      </c>
      <c r="K14" s="58">
        <f t="shared" si="0"/>
        <v>91.5</v>
      </c>
      <c r="L14" s="59">
        <f t="shared" si="1"/>
        <v>366</v>
      </c>
      <c r="ER14"/>
      <c r="ES14"/>
      <c r="EU14"/>
      <c r="EV14"/>
      <c r="EW14"/>
      <c r="EX14"/>
      <c r="EY14"/>
      <c r="EZ14"/>
      <c r="FA14"/>
      <c r="FB14"/>
      <c r="FC14"/>
      <c r="FD14"/>
    </row>
    <row r="15" spans="2:160" ht="12.75">
      <c r="B15" s="53">
        <v>6</v>
      </c>
      <c r="C15" s="54">
        <v>219</v>
      </c>
      <c r="D15" s="55" t="s">
        <v>32</v>
      </c>
      <c r="E15" s="57">
        <f>IF(COUNTIF('R1'!$B$7:$B$54,$C15)&gt;0,VLOOKUP($C15,'R1'!$B$7:$T$54,19,FALSE),"")</f>
        <v>55</v>
      </c>
      <c r="F15" s="57">
        <f>IF(COUNTIF('R2'!$B$7:$B$46,$C15)&gt;0,VLOOKUP($C15,'R2'!$B$7:$T$46,19,FALSE),"")</f>
        <v>92</v>
      </c>
      <c r="G15" s="57">
        <f>IF(COUNTIF('R3'!$B$7:$B$30,$C15)&gt;0,VLOOKUP($C15,'R3'!$B$7:$T$30,19,FALSE),"")</f>
        <v>90</v>
      </c>
      <c r="H15" s="57">
        <f>IF(COUNTIF('R4'!$B$7:$B$46,$C15)&gt;0,VLOOKUP($C15,'R4'!$B$7:$T$46,19,FALSE),"")</f>
        <v>86</v>
      </c>
      <c r="I15" s="57">
        <f>IF(COUNTIF('R5'!$B$7:$B$39,$C15)&gt;0,VLOOKUP($C15,'R5'!$B$7:$T$39,19,FALSE),"")</f>
        <v>93</v>
      </c>
      <c r="J15" s="57">
        <f>IF(COUNTIF('R6'!$B$7:$B$36,$C15)&gt;0,VLOOKUP($C15,'R6'!$B$7:$T$36,19,FALSE),"")</f>
        <v>90</v>
      </c>
      <c r="K15" s="58">
        <f t="shared" si="0"/>
        <v>73</v>
      </c>
      <c r="L15" s="59">
        <f t="shared" si="1"/>
        <v>365</v>
      </c>
      <c r="ER15"/>
      <c r="ES15"/>
      <c r="EU15"/>
      <c r="EV15"/>
      <c r="EW15"/>
      <c r="EX15"/>
      <c r="EY15"/>
      <c r="EZ15"/>
      <c r="FA15"/>
      <c r="FB15"/>
      <c r="FC15"/>
      <c r="FD15"/>
    </row>
    <row r="16" spans="2:160" ht="12.75">
      <c r="B16" s="53">
        <v>7</v>
      </c>
      <c r="C16" s="60">
        <v>600</v>
      </c>
      <c r="D16" s="55" t="s">
        <v>33</v>
      </c>
      <c r="E16" s="57">
        <f>IF(COUNTIF('R1'!$B$7:$B$54,$C16)&gt;0,VLOOKUP($C16,'R1'!$B$7:$T$54,19,FALSE),"")</f>
        <v>88</v>
      </c>
      <c r="F16" s="57">
        <f>IF(COUNTIF('R2'!$B$7:$B$46,$C16)&gt;0,VLOOKUP($C16,'R2'!$B$7:$T$46,19,FALSE),"")</f>
        <v>87</v>
      </c>
      <c r="G16" s="57">
        <f>IF(COUNTIF('R3'!$B$7:$B$30,$C16)&gt;0,VLOOKUP($C16,'R3'!$B$7:$T$30,19,FALSE),"")</f>
      </c>
      <c r="H16" s="57">
        <f>IF(COUNTIF('R4'!$B$7:$B$46,$C16)&gt;0,VLOOKUP($C16,'R4'!$B$7:$T$46,19,FALSE),"")</f>
        <v>89</v>
      </c>
      <c r="I16" s="57">
        <f>IF(COUNTIF('R5'!$B$7:$B$39,$C16)&gt;0,VLOOKUP($C16,'R5'!$B$7:$T$39,19,FALSE),"")</f>
        <v>81</v>
      </c>
      <c r="J16" s="57">
        <f>IF(COUNTIF('R6'!$B$7:$B$36,$C16)&gt;0,VLOOKUP($C16,'R6'!$B$7:$T$36,19,FALSE),"")</f>
        <v>94</v>
      </c>
      <c r="K16" s="58">
        <f t="shared" si="0"/>
        <v>71.6</v>
      </c>
      <c r="L16" s="59">
        <f t="shared" si="1"/>
        <v>358</v>
      </c>
      <c r="ER16"/>
      <c r="ES16"/>
      <c r="EU16"/>
      <c r="EV16"/>
      <c r="EW16"/>
      <c r="EX16"/>
      <c r="EY16"/>
      <c r="EZ16"/>
      <c r="FA16"/>
      <c r="FB16"/>
      <c r="FC16"/>
      <c r="FD16"/>
    </row>
    <row r="17" spans="2:160" ht="12.75">
      <c r="B17" s="53" t="s">
        <v>34</v>
      </c>
      <c r="C17" s="60">
        <v>218</v>
      </c>
      <c r="D17" s="55" t="s">
        <v>35</v>
      </c>
      <c r="E17" s="57">
        <f>IF(COUNTIF('R1'!$B$7:$B$54,$C17)&gt;0,VLOOKUP($C17,'R1'!$B$7:$T$54,19,FALSE),"")</f>
        <v>92</v>
      </c>
      <c r="F17" s="57">
        <f>IF(COUNTIF('R2'!$B$7:$B$46,$C17)&gt;0,VLOOKUP($C17,'R2'!$B$7:$T$46,19,FALSE),"")</f>
        <v>88</v>
      </c>
      <c r="G17" s="57">
        <f>IF(COUNTIF('R3'!$B$7:$B$30,$C17)&gt;0,VLOOKUP($C17,'R3'!$B$7:$T$30,19,FALSE),"")</f>
        <v>89</v>
      </c>
      <c r="H17" s="57">
        <f>IF(COUNTIF('R4'!$B$7:$B$46,$C17)&gt;0,VLOOKUP($C17,'R4'!$B$7:$T$46,19,FALSE),"")</f>
        <v>86</v>
      </c>
      <c r="I17" s="57">
        <f>IF(COUNTIF('R5'!$B$7:$B$39,$C17)&gt;0,VLOOKUP($C17,'R5'!$B$7:$T$39,19,FALSE),"")</f>
      </c>
      <c r="J17" s="57">
        <f>IF(COUNTIF('R6'!$B$7:$B$36,$C17)&gt;0,VLOOKUP($C17,'R6'!$B$7:$T$36,19,FALSE),"")</f>
      </c>
      <c r="K17" s="58">
        <f t="shared" si="0"/>
        <v>88.75</v>
      </c>
      <c r="L17" s="59">
        <f t="shared" si="1"/>
        <v>355</v>
      </c>
      <c r="ER17"/>
      <c r="ES17"/>
      <c r="EU17"/>
      <c r="EV17"/>
      <c r="EW17"/>
      <c r="EX17"/>
      <c r="EY17"/>
      <c r="EZ17"/>
      <c r="FA17"/>
      <c r="FB17"/>
      <c r="FC17"/>
      <c r="FD17"/>
    </row>
    <row r="18" spans="2:160" ht="12.75">
      <c r="B18" s="53" t="s">
        <v>34</v>
      </c>
      <c r="C18" s="54">
        <v>556</v>
      </c>
      <c r="D18" s="55" t="s">
        <v>36</v>
      </c>
      <c r="E18" s="57">
        <f>IF(COUNTIF('R1'!$B$7:$B$54,$C18)&gt;0,VLOOKUP($C18,'R1'!$B$7:$T$54,19,FALSE),"")</f>
        <v>82</v>
      </c>
      <c r="F18" s="57">
        <f>IF(COUNTIF('R2'!$B$7:$B$46,$C18)&gt;0,VLOOKUP($C18,'R2'!$B$7:$T$46,19,FALSE),"")</f>
        <v>83</v>
      </c>
      <c r="G18" s="57">
        <f>IF(COUNTIF('R3'!$B$7:$B$30,$C18)&gt;0,VLOOKUP($C18,'R3'!$B$7:$T$30,19,FALSE),"")</f>
        <v>93</v>
      </c>
      <c r="H18" s="57">
        <f>IF(COUNTIF('R4'!$B$7:$B$46,$C18)&gt;0,VLOOKUP($C18,'R4'!$B$7:$T$46,19,FALSE),"")</f>
        <v>93</v>
      </c>
      <c r="I18" s="57">
        <f>IF(COUNTIF('R5'!$B$7:$B$39,$C18)&gt;0,VLOOKUP($C18,'R5'!$B$7:$T$39,19,FALSE),"")</f>
        <v>86</v>
      </c>
      <c r="J18" s="57">
        <f>IF(COUNTIF('R6'!$B$7:$B$36,$C18)&gt;0,VLOOKUP($C18,'R6'!$B$7:$T$36,19,FALSE),"")</f>
        <v>83</v>
      </c>
      <c r="K18" s="58">
        <f t="shared" si="0"/>
        <v>71</v>
      </c>
      <c r="L18" s="59">
        <f t="shared" si="1"/>
        <v>355</v>
      </c>
      <c r="ER18"/>
      <c r="ES18"/>
      <c r="EU18"/>
      <c r="EV18"/>
      <c r="EW18"/>
      <c r="EX18"/>
      <c r="EY18"/>
      <c r="EZ18"/>
      <c r="FA18"/>
      <c r="FB18"/>
      <c r="FC18"/>
      <c r="FD18"/>
    </row>
    <row r="19" spans="2:160" ht="12.75">
      <c r="B19" s="53">
        <v>10</v>
      </c>
      <c r="C19" s="54">
        <v>546</v>
      </c>
      <c r="D19" s="55" t="s">
        <v>37</v>
      </c>
      <c r="E19" s="57">
        <f>IF(COUNTIF('R1'!$B$7:$B$54,$C19)&gt;0,VLOOKUP($C19,'R1'!$B$7:$T$54,19,FALSE),"")</f>
        <v>81</v>
      </c>
      <c r="F19" s="57">
        <f>IF(COUNTIF('R2'!$B$7:$B$46,$C19)&gt;0,VLOOKUP($C19,'R2'!$B$7:$T$46,19,FALSE),"")</f>
        <v>76</v>
      </c>
      <c r="G19" s="57">
        <f>IF(COUNTIF('R3'!$B$7:$B$30,$C19)&gt;0,VLOOKUP($C19,'R3'!$B$7:$T$30,19,FALSE),"")</f>
        <v>92</v>
      </c>
      <c r="H19" s="57">
        <f>IF(COUNTIF('R4'!$B$7:$B$46,$C19)&gt;0,VLOOKUP($C19,'R4'!$B$7:$T$46,19,FALSE),"")</f>
        <v>62</v>
      </c>
      <c r="I19" s="57">
        <f>IF(COUNTIF('R5'!$B$7:$B$39,$C19)&gt;0,VLOOKUP($C19,'R5'!$B$7:$T$39,19,FALSE),"")</f>
        <v>89</v>
      </c>
      <c r="J19" s="57">
        <f>IF(COUNTIF('R6'!$B$7:$B$36,$C19)&gt;0,VLOOKUP($C19,'R6'!$B$7:$T$36,19,FALSE),"")</f>
        <v>83</v>
      </c>
      <c r="K19" s="58">
        <f t="shared" si="0"/>
        <v>69</v>
      </c>
      <c r="L19" s="59">
        <f t="shared" si="1"/>
        <v>345</v>
      </c>
      <c r="ER19"/>
      <c r="ES19"/>
      <c r="EU19"/>
      <c r="EV19"/>
      <c r="EW19"/>
      <c r="EX19"/>
      <c r="EY19"/>
      <c r="EZ19"/>
      <c r="FA19"/>
      <c r="FB19"/>
      <c r="FC19"/>
      <c r="FD19"/>
    </row>
    <row r="20" spans="2:160" ht="12.75">
      <c r="B20" s="53">
        <v>11</v>
      </c>
      <c r="C20" s="60">
        <v>532</v>
      </c>
      <c r="D20" s="55" t="s">
        <v>38</v>
      </c>
      <c r="E20" s="57">
        <f>IF(COUNTIF('R1'!$B$7:$B$54,$C20)&gt;0,VLOOKUP($C20,'R1'!$B$7:$T$54,19,FALSE),"")</f>
        <v>61</v>
      </c>
      <c r="F20" s="57">
        <f>IF(COUNTIF('R2'!$B$7:$B$46,$C20)&gt;0,VLOOKUP($C20,'R2'!$B$7:$T$46,19,FALSE),"")</f>
        <v>80</v>
      </c>
      <c r="G20" s="57">
        <f>IF(COUNTIF('R3'!$B$7:$B$30,$C20)&gt;0,VLOOKUP($C20,'R3'!$B$7:$T$30,19,FALSE),"")</f>
        <v>80</v>
      </c>
      <c r="H20" s="57">
        <f>IF(COUNTIF('R4'!$B$7:$B$46,$C20)&gt;0,VLOOKUP($C20,'R4'!$B$7:$T$46,19,FALSE),"")</f>
        <v>77</v>
      </c>
      <c r="I20" s="57">
        <f>IF(COUNTIF('R5'!$B$7:$B$39,$C20)&gt;0,VLOOKUP($C20,'R5'!$B$7:$T$39,19,FALSE),"")</f>
        <v>81</v>
      </c>
      <c r="J20" s="57">
        <f>IF(COUNTIF('R6'!$B$7:$B$36,$C20)&gt;0,VLOOKUP($C20,'R6'!$B$7:$T$36,19,FALSE),"")</f>
        <v>86</v>
      </c>
      <c r="K20" s="58">
        <f t="shared" si="0"/>
        <v>65.4</v>
      </c>
      <c r="L20" s="59">
        <f t="shared" si="1"/>
        <v>327</v>
      </c>
      <c r="ER20"/>
      <c r="ES20"/>
      <c r="EU20"/>
      <c r="EV20"/>
      <c r="EW20"/>
      <c r="EX20"/>
      <c r="EY20"/>
      <c r="EZ20"/>
      <c r="FA20"/>
      <c r="FB20"/>
      <c r="FC20"/>
      <c r="FD20"/>
    </row>
    <row r="21" spans="2:160" ht="12.75">
      <c r="B21" s="53">
        <v>12</v>
      </c>
      <c r="C21" s="60">
        <v>226</v>
      </c>
      <c r="D21" s="55" t="s">
        <v>39</v>
      </c>
      <c r="E21" s="57">
        <f>IF(COUNTIF('R1'!$B$7:$B$54,$C21)&gt;0,VLOOKUP($C21,'R1'!$B$7:$T$54,19,FALSE),"")</f>
        <v>76</v>
      </c>
      <c r="F21" s="57">
        <f>IF(COUNTIF('R2'!$B$7:$B$46,$C21)&gt;0,VLOOKUP($C21,'R2'!$B$7:$T$46,19,FALSE),"")</f>
        <v>79</v>
      </c>
      <c r="G21" s="57">
        <f>IF(COUNTIF('R3'!$B$7:$B$30,$C21)&gt;0,VLOOKUP($C21,'R3'!$B$7:$T$30,19,FALSE),"")</f>
      </c>
      <c r="H21" s="57">
        <f>IF(COUNTIF('R4'!$B$7:$B$46,$C21)&gt;0,VLOOKUP($C21,'R4'!$B$7:$T$46,19,FALSE),"")</f>
        <v>72</v>
      </c>
      <c r="I21" s="57">
        <f>IF(COUNTIF('R5'!$B$7:$B$39,$C21)&gt;0,VLOOKUP($C21,'R5'!$B$7:$T$39,19,FALSE),"")</f>
        <v>85</v>
      </c>
      <c r="J21" s="57">
        <f>IF(COUNTIF('R6'!$B$7:$B$36,$C21)&gt;0,VLOOKUP($C21,'R6'!$B$7:$T$36,19,FALSE),"")</f>
        <v>83</v>
      </c>
      <c r="K21" s="58">
        <f t="shared" si="0"/>
        <v>64.6</v>
      </c>
      <c r="L21" s="59">
        <f t="shared" si="1"/>
        <v>323</v>
      </c>
      <c r="ER21"/>
      <c r="ES21"/>
      <c r="EU21"/>
      <c r="EV21"/>
      <c r="EW21"/>
      <c r="EX21"/>
      <c r="EY21"/>
      <c r="EZ21"/>
      <c r="FA21"/>
      <c r="FB21"/>
      <c r="FC21"/>
      <c r="FD21"/>
    </row>
    <row r="22" spans="2:160" ht="12.75">
      <c r="B22" s="53">
        <v>13</v>
      </c>
      <c r="C22" s="54">
        <v>141</v>
      </c>
      <c r="D22" s="55" t="s">
        <v>40</v>
      </c>
      <c r="E22" s="57">
        <f>IF(COUNTIF('R1'!$B$7:$B$54,$C22)&gt;0,VLOOKUP($C22,'R1'!$B$7:$T$54,19,FALSE),"")</f>
        <v>71</v>
      </c>
      <c r="F22" s="57">
        <f>IF(COUNTIF('R2'!$B$7:$B$46,$C22)&gt;0,VLOOKUP($C22,'R2'!$B$7:$T$46,19,FALSE),"")</f>
      </c>
      <c r="G22" s="57">
        <f>IF(COUNTIF('R3'!$B$7:$B$30,$C22)&gt;0,VLOOKUP($C22,'R3'!$B$7:$T$30,19,FALSE),"")</f>
      </c>
      <c r="H22" s="57">
        <f>IF(COUNTIF('R4'!$B$7:$B$46,$C22)&gt;0,VLOOKUP($C22,'R4'!$B$7:$T$46,19,FALSE),"")</f>
        <v>84</v>
      </c>
      <c r="I22" s="57">
        <f>IF(COUNTIF('R5'!$B$7:$B$39,$C22)&gt;0,VLOOKUP($C22,'R5'!$B$7:$T$39,19,FALSE),"")</f>
        <v>83</v>
      </c>
      <c r="J22" s="57">
        <f>IF(COUNTIF('R6'!$B$7:$B$36,$C22)&gt;0,VLOOKUP($C22,'R6'!$B$7:$T$36,19,FALSE),"")</f>
        <v>82</v>
      </c>
      <c r="K22" s="58">
        <f t="shared" si="0"/>
        <v>80</v>
      </c>
      <c r="L22" s="59">
        <f t="shared" si="1"/>
        <v>320</v>
      </c>
      <c r="ER22"/>
      <c r="ES22"/>
      <c r="EU22"/>
      <c r="EV22"/>
      <c r="EW22"/>
      <c r="EX22"/>
      <c r="EY22"/>
      <c r="EZ22"/>
      <c r="FA22"/>
      <c r="FB22"/>
      <c r="FC22"/>
      <c r="FD22"/>
    </row>
    <row r="23" spans="2:160" ht="12.75">
      <c r="B23" s="53">
        <v>14</v>
      </c>
      <c r="C23" s="54">
        <v>13</v>
      </c>
      <c r="D23" s="55" t="s">
        <v>41</v>
      </c>
      <c r="E23" s="57">
        <f>IF(COUNTIF('R1'!$B$7:$B$54,$C23)&gt;0,VLOOKUP($C23,'R1'!$B$7:$T$54,19,FALSE),"")</f>
        <v>67</v>
      </c>
      <c r="F23" s="57">
        <f>IF(COUNTIF('R2'!$B$7:$B$46,$C23)&gt;0,VLOOKUP($C23,'R2'!$B$7:$T$46,19,FALSE),"")</f>
        <v>77</v>
      </c>
      <c r="G23" s="57">
        <f>IF(COUNTIF('R3'!$B$7:$B$30,$C23)&gt;0,VLOOKUP($C23,'R3'!$B$7:$T$30,19,FALSE),"")</f>
        <v>81</v>
      </c>
      <c r="H23" s="57">
        <f>IF(COUNTIF('R4'!$B$7:$B$46,$C23)&gt;0,VLOOKUP($C23,'R4'!$B$7:$T$46,19,FALSE),"")</f>
        <v>74</v>
      </c>
      <c r="I23" s="57">
        <f>IF(COUNTIF('R5'!$B$7:$B$39,$C23)&gt;0,VLOOKUP($C23,'R5'!$B$7:$T$39,19,FALSE),"")</f>
        <v>72</v>
      </c>
      <c r="J23" s="57">
        <f>IF(COUNTIF('R6'!$B$7:$B$36,$C23)&gt;0,VLOOKUP($C23,'R6'!$B$7:$T$36,19,FALSE),"")</f>
        <v>79</v>
      </c>
      <c r="K23" s="58">
        <f t="shared" si="0"/>
        <v>62.2</v>
      </c>
      <c r="L23" s="59">
        <f t="shared" si="1"/>
        <v>311</v>
      </c>
      <c r="ER23"/>
      <c r="ES23"/>
      <c r="EU23"/>
      <c r="EV23"/>
      <c r="EW23"/>
      <c r="EX23"/>
      <c r="EY23"/>
      <c r="EZ23"/>
      <c r="FA23"/>
      <c r="FB23"/>
      <c r="FC23"/>
      <c r="FD23"/>
    </row>
    <row r="24" spans="2:160" ht="12.75">
      <c r="B24" s="53">
        <v>15</v>
      </c>
      <c r="C24" s="54">
        <v>156</v>
      </c>
      <c r="D24" s="55" t="s">
        <v>42</v>
      </c>
      <c r="E24" s="57">
        <f>IF(COUNTIF('R1'!$B$7:$B$54,$C24)&gt;0,VLOOKUP($C24,'R1'!$B$7:$T$54,19,FALSE),"")</f>
        <v>67</v>
      </c>
      <c r="F24" s="57">
        <f>IF(COUNTIF('R2'!$B$7:$B$46,$C24)&gt;0,VLOOKUP($C24,'R2'!$B$7:$T$46,19,FALSE),"")</f>
        <v>72</v>
      </c>
      <c r="G24" s="57">
        <f>IF(COUNTIF('R3'!$B$7:$B$30,$C24)&gt;0,VLOOKUP($C24,'R3'!$B$7:$T$30,19,FALSE),"")</f>
        <v>72</v>
      </c>
      <c r="H24" s="57">
        <f>IF(COUNTIF('R4'!$B$7:$B$46,$C24)&gt;0,VLOOKUP($C24,'R4'!$B$7:$T$46,19,FALSE),"")</f>
      </c>
      <c r="I24" s="57">
        <f>IF(COUNTIF('R5'!$B$7:$B$39,$C24)&gt;0,VLOOKUP($C24,'R5'!$B$7:$T$39,19,FALSE),"")</f>
        <v>65</v>
      </c>
      <c r="J24" s="57">
        <f>IF(COUNTIF('R6'!$B$7:$B$36,$C24)&gt;0,VLOOKUP($C24,'R6'!$B$7:$T$36,19,FALSE),"")</f>
        <v>73</v>
      </c>
      <c r="K24" s="58">
        <f t="shared" si="0"/>
        <v>56.8</v>
      </c>
      <c r="L24" s="59">
        <f t="shared" si="1"/>
        <v>284</v>
      </c>
      <c r="ER24"/>
      <c r="ES24"/>
      <c r="EU24"/>
      <c r="EV24"/>
      <c r="EW24"/>
      <c r="EX24"/>
      <c r="EY24"/>
      <c r="EZ24"/>
      <c r="FA24"/>
      <c r="FB24"/>
      <c r="FC24"/>
      <c r="FD24"/>
    </row>
    <row r="25" spans="2:160" ht="12.75">
      <c r="B25" s="53">
        <v>16</v>
      </c>
      <c r="C25" s="54">
        <v>183</v>
      </c>
      <c r="D25" s="55" t="s">
        <v>43</v>
      </c>
      <c r="E25" s="57">
        <f>IF(COUNTIF('R1'!$B$7:$B$54,$C25)&gt;0,VLOOKUP($C25,'R1'!$B$7:$T$54,19,FALSE),"")</f>
        <v>61</v>
      </c>
      <c r="F25" s="57">
        <f>IF(COUNTIF('R2'!$B$7:$B$46,$C25)&gt;0,VLOOKUP($C25,'R2'!$B$7:$T$46,19,FALSE),"")</f>
        <v>81</v>
      </c>
      <c r="G25" s="57">
        <f>IF(COUNTIF('R3'!$B$7:$B$30,$C25)&gt;0,VLOOKUP($C25,'R3'!$B$7:$T$30,19,FALSE),"")</f>
        <v>73</v>
      </c>
      <c r="H25" s="57">
        <f>IF(COUNTIF('R4'!$B$7:$B$46,$C25)&gt;0,VLOOKUP($C25,'R4'!$B$7:$T$46,19,FALSE),"")</f>
        <v>65</v>
      </c>
      <c r="I25" s="57">
        <f>IF(COUNTIF('R5'!$B$7:$B$39,$C25)&gt;0,VLOOKUP($C25,'R5'!$B$7:$T$39,19,FALSE),"")</f>
      </c>
      <c r="J25" s="57">
        <f>IF(COUNTIF('R6'!$B$7:$B$36,$C25)&gt;0,VLOOKUP($C25,'R6'!$B$7:$T$36,19,FALSE),"")</f>
      </c>
      <c r="K25" s="58">
        <f t="shared" si="0"/>
        <v>70</v>
      </c>
      <c r="L25" s="59">
        <f t="shared" si="1"/>
        <v>280</v>
      </c>
      <c r="ER25"/>
      <c r="ES25"/>
      <c r="EU25"/>
      <c r="EV25"/>
      <c r="EW25"/>
      <c r="EX25"/>
      <c r="EY25"/>
      <c r="EZ25"/>
      <c r="FA25"/>
      <c r="FB25"/>
      <c r="FC25"/>
      <c r="FD25"/>
    </row>
    <row r="26" spans="2:160" ht="12.75">
      <c r="B26" s="53" t="s">
        <v>44</v>
      </c>
      <c r="C26" s="54">
        <v>163</v>
      </c>
      <c r="D26" s="55" t="s">
        <v>45</v>
      </c>
      <c r="E26" s="57">
        <f>IF(COUNTIF('R1'!$B$7:$B$54,$C26)&gt;0,VLOOKUP($C26,'R1'!$B$7:$T$54,19,FALSE),"")</f>
        <v>57</v>
      </c>
      <c r="F26" s="57">
        <f>IF(COUNTIF('R2'!$B$7:$B$46,$C26)&gt;0,VLOOKUP($C26,'R2'!$B$7:$T$46,19,FALSE),"")</f>
        <v>57</v>
      </c>
      <c r="G26" s="57">
        <f>IF(COUNTIF('R3'!$B$7:$B$30,$C26)&gt;0,VLOOKUP($C26,'R3'!$B$7:$T$30,19,FALSE),"")</f>
        <v>77</v>
      </c>
      <c r="H26" s="57">
        <f>IF(COUNTIF('R4'!$B$7:$B$46,$C26)&gt;0,VLOOKUP($C26,'R4'!$B$7:$T$46,19,FALSE),"")</f>
        <v>64</v>
      </c>
      <c r="I26" s="57">
        <f>IF(COUNTIF('R5'!$B$7:$B$39,$C26)&gt;0,VLOOKUP($C26,'R5'!$B$7:$T$39,19,FALSE),"")</f>
        <v>71</v>
      </c>
      <c r="J26" s="57">
        <f>IF(COUNTIF('R6'!$B$7:$B$36,$C26)&gt;0,VLOOKUP($C26,'R6'!$B$7:$T$36,19,FALSE),"")</f>
        <v>67</v>
      </c>
      <c r="K26" s="58">
        <f t="shared" si="0"/>
        <v>55.8</v>
      </c>
      <c r="L26" s="59">
        <f t="shared" si="1"/>
        <v>279</v>
      </c>
      <c r="ER26"/>
      <c r="ES26"/>
      <c r="EU26"/>
      <c r="EV26"/>
      <c r="EW26"/>
      <c r="EX26"/>
      <c r="EY26"/>
      <c r="EZ26"/>
      <c r="FA26"/>
      <c r="FB26"/>
      <c r="FC26"/>
      <c r="FD26"/>
    </row>
    <row r="27" spans="2:160" ht="12.75">
      <c r="B27" s="53" t="s">
        <v>44</v>
      </c>
      <c r="C27" s="60">
        <v>165</v>
      </c>
      <c r="D27" s="55" t="s">
        <v>46</v>
      </c>
      <c r="E27" s="57">
        <f>IF(COUNTIF('R1'!$B$7:$B$54,$C27)&gt;0,VLOOKUP($C27,'R1'!$B$7:$T$54,19,FALSE),"")</f>
        <v>48</v>
      </c>
      <c r="F27" s="57">
        <f>IF(COUNTIF('R2'!$B$7:$B$46,$C27)&gt;0,VLOOKUP($C27,'R2'!$B$7:$T$46,19,FALSE),"")</f>
        <v>61</v>
      </c>
      <c r="G27" s="57">
        <f>IF(COUNTIF('R3'!$B$7:$B$30,$C27)&gt;0,VLOOKUP($C27,'R3'!$B$7:$T$30,19,FALSE),"")</f>
        <v>72</v>
      </c>
      <c r="H27" s="57">
        <f>IF(COUNTIF('R4'!$B$7:$B$46,$C27)&gt;0,VLOOKUP($C27,'R4'!$B$7:$T$46,19,FALSE),"")</f>
        <v>66</v>
      </c>
      <c r="I27" s="57">
        <f>IF(COUNTIF('R5'!$B$7:$B$39,$C27)&gt;0,VLOOKUP($C27,'R5'!$B$7:$T$39,19,FALSE),"")</f>
        <v>68</v>
      </c>
      <c r="J27" s="57">
        <f>IF(COUNTIF('R6'!$B$7:$B$36,$C27)&gt;0,VLOOKUP($C27,'R6'!$B$7:$T$36,19,FALSE),"")</f>
        <v>73</v>
      </c>
      <c r="K27" s="58">
        <f t="shared" si="0"/>
        <v>55.8</v>
      </c>
      <c r="L27" s="59">
        <f t="shared" si="1"/>
        <v>279</v>
      </c>
      <c r="ER27"/>
      <c r="ES27"/>
      <c r="EU27"/>
      <c r="EV27"/>
      <c r="EW27"/>
      <c r="EX27"/>
      <c r="EY27"/>
      <c r="EZ27"/>
      <c r="FA27"/>
      <c r="FB27"/>
      <c r="FC27"/>
      <c r="FD27"/>
    </row>
    <row r="28" spans="2:160" ht="12.75">
      <c r="B28" s="53">
        <v>19</v>
      </c>
      <c r="C28" s="54">
        <v>33</v>
      </c>
      <c r="D28" s="55" t="s">
        <v>47</v>
      </c>
      <c r="E28" s="57">
        <f>IF(COUNTIF('R1'!$B$7:$B$54,$C28)&gt;0,VLOOKUP($C28,'R1'!$B$7:$T$54,19,FALSE),"")</f>
        <v>60</v>
      </c>
      <c r="F28" s="57">
        <f>IF(COUNTIF('R2'!$B$7:$B$46,$C28)&gt;0,VLOOKUP($C28,'R2'!$B$7:$T$46,19,FALSE),"")</f>
        <v>66</v>
      </c>
      <c r="G28" s="57">
        <f>IF(COUNTIF('R3'!$B$7:$B$30,$C28)&gt;0,VLOOKUP($C28,'R3'!$B$7:$T$30,19,FALSE),"")</f>
      </c>
      <c r="H28" s="57">
        <f>IF(COUNTIF('R4'!$B$7:$B$46,$C28)&gt;0,VLOOKUP($C28,'R4'!$B$7:$T$46,19,FALSE),"")</f>
      </c>
      <c r="I28" s="57">
        <f>IF(COUNTIF('R5'!$B$7:$B$39,$C28)&gt;0,VLOOKUP($C28,'R5'!$B$7:$T$39,19,FALSE),"")</f>
        <v>79</v>
      </c>
      <c r="J28" s="57">
        <f>IF(COUNTIF('R6'!$B$7:$B$36,$C28)&gt;0,VLOOKUP($C28,'R6'!$B$7:$T$36,19,FALSE),"")</f>
        <v>68</v>
      </c>
      <c r="K28" s="58">
        <f t="shared" si="0"/>
        <v>68.25</v>
      </c>
      <c r="L28" s="59">
        <f t="shared" si="1"/>
        <v>273</v>
      </c>
      <c r="ER28"/>
      <c r="ES28"/>
      <c r="EU28"/>
      <c r="EV28"/>
      <c r="EW28"/>
      <c r="EX28"/>
      <c r="EY28"/>
      <c r="EZ28"/>
      <c r="FA28"/>
      <c r="FB28"/>
      <c r="FC28"/>
      <c r="FD28"/>
    </row>
    <row r="29" spans="2:160" ht="12.75">
      <c r="B29" s="53">
        <v>20</v>
      </c>
      <c r="C29" s="54">
        <v>150</v>
      </c>
      <c r="D29" s="55" t="s">
        <v>48</v>
      </c>
      <c r="E29" s="57">
        <f>IF(COUNTIF('R1'!$B$7:$B$54,$C29)&gt;0,VLOOKUP($C29,'R1'!$B$7:$T$54,19,FALSE),"")</f>
        <v>92</v>
      </c>
      <c r="F29" s="57">
        <f>IF(COUNTIF('R2'!$B$7:$B$46,$C29)&gt;0,VLOOKUP($C29,'R2'!$B$7:$T$46,19,FALSE),"")</f>
        <v>94</v>
      </c>
      <c r="G29" s="57">
        <f>IF(COUNTIF('R3'!$B$7:$B$30,$C29)&gt;0,VLOOKUP($C29,'R3'!$B$7:$T$30,19,FALSE),"")</f>
        <v>77</v>
      </c>
      <c r="H29" s="57">
        <f>IF(COUNTIF('R4'!$B$7:$B$46,$C29)&gt;0,VLOOKUP($C29,'R4'!$B$7:$T$46,19,FALSE),"")</f>
      </c>
      <c r="I29" s="57">
        <f>IF(COUNTIF('R5'!$B$7:$B$39,$C29)&gt;0,VLOOKUP($C29,'R5'!$B$7:$T$39,19,FALSE),"")</f>
      </c>
      <c r="J29" s="57">
        <f>IF(COUNTIF('R6'!$B$7:$B$36,$C29)&gt;0,VLOOKUP($C29,'R6'!$B$7:$T$36,19,FALSE),"")</f>
      </c>
      <c r="K29" s="58">
        <f t="shared" si="0"/>
        <v>87.66666666666667</v>
      </c>
      <c r="L29" s="59">
        <f t="shared" si="1"/>
        <v>263</v>
      </c>
      <c r="ER29"/>
      <c r="ES29"/>
      <c r="EU29"/>
      <c r="EV29"/>
      <c r="EW29"/>
      <c r="EX29"/>
      <c r="EY29"/>
      <c r="EZ29"/>
      <c r="FA29"/>
      <c r="FB29"/>
      <c r="FC29"/>
      <c r="FD29"/>
    </row>
    <row r="30" spans="2:160" ht="12.75">
      <c r="B30" s="53">
        <v>21</v>
      </c>
      <c r="C30" s="54">
        <v>76</v>
      </c>
      <c r="D30" s="55" t="s">
        <v>49</v>
      </c>
      <c r="E30" s="57">
        <f>IF(COUNTIF('R1'!$B$7:$B$54,$C30)&gt;0,VLOOKUP($C30,'R1'!$B$7:$T$54,19,FALSE),"")</f>
      </c>
      <c r="F30" s="57">
        <f>IF(COUNTIF('R2'!$B$7:$B$46,$C30)&gt;0,VLOOKUP($C30,'R2'!$B$7:$T$46,19,FALSE),"")</f>
      </c>
      <c r="G30" s="57">
        <f>IF(COUNTIF('R3'!$B$7:$B$30,$C30)&gt;0,VLOOKUP($C30,'R3'!$B$7:$T$30,19,FALSE),"")</f>
      </c>
      <c r="H30" s="57">
        <f>IF(COUNTIF('R4'!$B$7:$B$46,$C30)&gt;0,VLOOKUP($C30,'R4'!$B$7:$T$46,19,FALSE),"")</f>
        <v>78</v>
      </c>
      <c r="I30" s="57">
        <f>IF(COUNTIF('R5'!$B$7:$B$39,$C30)&gt;0,VLOOKUP($C30,'R5'!$B$7:$T$39,19,FALSE),"")</f>
        <v>90</v>
      </c>
      <c r="J30" s="57">
        <f>IF(COUNTIF('R6'!$B$7:$B$36,$C30)&gt;0,VLOOKUP($C30,'R6'!$B$7:$T$36,19,FALSE),"")</f>
        <v>91</v>
      </c>
      <c r="K30" s="58">
        <f>IF(L30=0,0,(L30/IF(COUNT(E30:J30)&gt;5,5,COUNT(E30:J30))))</f>
        <v>86.33333333333333</v>
      </c>
      <c r="L30" s="59">
        <f t="shared" si="1"/>
        <v>259</v>
      </c>
      <c r="ET30"/>
      <c r="EU30"/>
      <c r="EW30"/>
      <c r="EX30"/>
      <c r="EY30"/>
      <c r="EZ30"/>
      <c r="FA30"/>
      <c r="FB30"/>
      <c r="FC30"/>
      <c r="FD30"/>
    </row>
    <row r="31" spans="2:160" ht="12.75">
      <c r="B31" s="53">
        <v>22</v>
      </c>
      <c r="C31" s="54">
        <v>620</v>
      </c>
      <c r="D31" s="55" t="s">
        <v>50</v>
      </c>
      <c r="E31" s="57">
        <f>IF(COUNTIF('R1'!$B$7:$B$54,$C31)&gt;0,VLOOKUP($C31,'R1'!$B$7:$T$54,19,FALSE),"")</f>
        <v>83</v>
      </c>
      <c r="F31" s="57">
        <f>IF(COUNTIF('R2'!$B$7:$B$46,$C31)&gt;0,VLOOKUP($C31,'R2'!$B$7:$T$46,19,FALSE),"")</f>
      </c>
      <c r="G31" s="57">
        <f>IF(COUNTIF('R3'!$B$7:$B$30,$C31)&gt;0,VLOOKUP($C31,'R3'!$B$7:$T$30,19,FALSE),"")</f>
      </c>
      <c r="H31" s="57">
        <f>IF(COUNTIF('R4'!$B$7:$B$46,$C31)&gt;0,VLOOKUP($C31,'R4'!$B$7:$T$46,19,FALSE),"")</f>
      </c>
      <c r="I31" s="57">
        <f>IF(COUNTIF('R5'!$B$7:$B$39,$C31)&gt;0,VLOOKUP($C31,'R5'!$B$7:$T$39,19,FALSE),"")</f>
        <v>79</v>
      </c>
      <c r="J31" s="57">
        <f>IF(COUNTIF('R6'!$B$7:$B$36,$C31)&gt;0,VLOOKUP($C31,'R6'!$B$7:$T$36,19,FALSE),"")</f>
        <v>79</v>
      </c>
      <c r="K31" s="58">
        <f aca="true" t="shared" si="2" ref="K31:K38">L31/IF(COUNT(E31:J31)&gt;5,5,COUNT(E31:J31))</f>
        <v>80.33333333333333</v>
      </c>
      <c r="L31" s="59">
        <f t="shared" si="1"/>
        <v>241</v>
      </c>
      <c r="ET31"/>
      <c r="EU31"/>
      <c r="EW31"/>
      <c r="EX31"/>
      <c r="EY31"/>
      <c r="EZ31"/>
      <c r="FA31"/>
      <c r="FB31"/>
      <c r="FC31"/>
      <c r="FD31"/>
    </row>
    <row r="32" spans="2:160" ht="12.75">
      <c r="B32" s="53">
        <v>23</v>
      </c>
      <c r="C32" s="54">
        <v>73</v>
      </c>
      <c r="D32" s="55" t="s">
        <v>51</v>
      </c>
      <c r="E32" s="57">
        <f>IF(COUNTIF('R1'!$B$7:$B$54,$C32)&gt;0,VLOOKUP($C32,'R1'!$B$7:$T$54,19,FALSE),"")</f>
        <v>56</v>
      </c>
      <c r="F32" s="57">
        <f>IF(COUNTIF('R2'!$B$7:$B$46,$C32)&gt;0,VLOOKUP($C32,'R2'!$B$7:$T$46,19,FALSE),"")</f>
        <v>56</v>
      </c>
      <c r="G32" s="57">
        <f>IF(COUNTIF('R3'!$B$7:$B$30,$C32)&gt;0,VLOOKUP($C32,'R3'!$B$7:$T$30,19,FALSE),"")</f>
        <v>68</v>
      </c>
      <c r="H32" s="57">
        <f>IF(COUNTIF('R4'!$B$7:$B$46,$C32)&gt;0,VLOOKUP($C32,'R4'!$B$7:$T$46,19,FALSE),"")</f>
        <v>55</v>
      </c>
      <c r="I32" s="57">
        <f>IF(COUNTIF('R5'!$B$7:$B$39,$C32)&gt;0,VLOOKUP($C32,'R5'!$B$7:$T$39,19,FALSE),"")</f>
      </c>
      <c r="J32" s="57">
        <f>IF(COUNTIF('R6'!$B$7:$B$36,$C32)&gt;0,VLOOKUP($C32,'R6'!$B$7:$T$36,19,FALSE),"")</f>
      </c>
      <c r="K32" s="58">
        <f t="shared" si="2"/>
        <v>58.75</v>
      </c>
      <c r="L32" s="59">
        <f t="shared" si="1"/>
        <v>235</v>
      </c>
      <c r="ET32"/>
      <c r="EU32"/>
      <c r="EW32"/>
      <c r="EX32"/>
      <c r="EY32"/>
      <c r="EZ32"/>
      <c r="FA32"/>
      <c r="FB32"/>
      <c r="FC32"/>
      <c r="FD32"/>
    </row>
    <row r="33" spans="2:160" ht="12.75">
      <c r="B33" s="53">
        <v>24</v>
      </c>
      <c r="C33" s="61">
        <v>22</v>
      </c>
      <c r="D33" s="55" t="s">
        <v>52</v>
      </c>
      <c r="E33" s="57">
        <f>IF(COUNTIF('R1'!$B$7:$B$54,$C33)&gt;0,VLOOKUP($C33,'R1'!$B$7:$T$54,19,FALSE),"")</f>
        <v>72</v>
      </c>
      <c r="F33" s="57">
        <f>IF(COUNTIF('R2'!$B$7:$B$46,$C33)&gt;0,VLOOKUP($C33,'R2'!$B$7:$T$46,19,FALSE),"")</f>
        <v>79</v>
      </c>
      <c r="G33" s="57">
        <f>IF(COUNTIF('R3'!$B$7:$B$30,$C33)&gt;0,VLOOKUP($C33,'R3'!$B$7:$T$30,19,FALSE),"")</f>
      </c>
      <c r="H33" s="57">
        <f>IF(COUNTIF('R4'!$B$7:$B$46,$C33)&gt;0,VLOOKUP($C33,'R4'!$B$7:$T$46,19,FALSE),"")</f>
        <v>83</v>
      </c>
      <c r="I33" s="57">
        <f>IF(COUNTIF('R5'!$B$7:$B$39,$C33)&gt;0,VLOOKUP($C33,'R5'!$B$7:$T$39,19,FALSE),"")</f>
      </c>
      <c r="J33" s="57">
        <f>IF(COUNTIF('R6'!$B$7:$B$36,$C33)&gt;0,VLOOKUP($C33,'R6'!$B$7:$T$36,19,FALSE),"")</f>
      </c>
      <c r="K33" s="58">
        <f t="shared" si="2"/>
        <v>78</v>
      </c>
      <c r="L33" s="59">
        <f t="shared" si="1"/>
        <v>234</v>
      </c>
      <c r="ET33"/>
      <c r="EU33"/>
      <c r="EW33"/>
      <c r="EX33"/>
      <c r="EY33"/>
      <c r="EZ33"/>
      <c r="FA33"/>
      <c r="FB33"/>
      <c r="FC33"/>
      <c r="FD33"/>
    </row>
    <row r="34" spans="2:160" ht="12.75">
      <c r="B34" s="53">
        <v>25</v>
      </c>
      <c r="C34" s="54">
        <v>78</v>
      </c>
      <c r="D34" s="55" t="s">
        <v>53</v>
      </c>
      <c r="E34" s="57">
        <f>IF(COUNTIF('R1'!$B$7:$B$54,$C34)&gt;0,VLOOKUP($C34,'R1'!$B$7:$T$54,19,FALSE),"")</f>
        <v>76</v>
      </c>
      <c r="F34" s="57">
        <f>IF(COUNTIF('R2'!$B$7:$B$46,$C34)&gt;0,VLOOKUP($C34,'R2'!$B$7:$T$46,19,FALSE),"")</f>
        <v>62</v>
      </c>
      <c r="G34" s="57">
        <f>IF(COUNTIF('R3'!$B$7:$B$30,$C34)&gt;0,VLOOKUP($C34,'R3'!$B$7:$T$30,19,FALSE),"")</f>
      </c>
      <c r="H34" s="57">
        <f>IF(COUNTIF('R4'!$B$7:$B$46,$C34)&gt;0,VLOOKUP($C34,'R4'!$B$7:$T$46,19,FALSE),"")</f>
        <v>93</v>
      </c>
      <c r="I34" s="57">
        <f>IF(COUNTIF('R5'!$B$7:$B$39,$C34)&gt;0,VLOOKUP($C34,'R5'!$B$7:$T$39,19,FALSE),"")</f>
      </c>
      <c r="J34" s="57">
        <f>IF(COUNTIF('R6'!$B$7:$B$36,$C34)&gt;0,VLOOKUP($C34,'R6'!$B$7:$T$36,19,FALSE),"")</f>
      </c>
      <c r="K34" s="58">
        <f t="shared" si="2"/>
        <v>77</v>
      </c>
      <c r="L34" s="59">
        <f t="shared" si="1"/>
        <v>231</v>
      </c>
      <c r="ET34"/>
      <c r="EU34"/>
      <c r="EW34"/>
      <c r="EX34"/>
      <c r="EY34"/>
      <c r="EZ34"/>
      <c r="FA34"/>
      <c r="FB34"/>
      <c r="FC34"/>
      <c r="FD34"/>
    </row>
    <row r="35" spans="2:160" ht="12.75">
      <c r="B35" s="53">
        <v>26</v>
      </c>
      <c r="C35" s="54">
        <v>555</v>
      </c>
      <c r="D35" s="55" t="s">
        <v>54</v>
      </c>
      <c r="E35" s="57">
        <f>IF(COUNTIF('R1'!$B$7:$B$54,$C35)&gt;0,VLOOKUP($C35,'R1'!$B$7:$T$54,19,FALSE),"")</f>
        <v>67</v>
      </c>
      <c r="F35" s="57">
        <f>IF(COUNTIF('R2'!$B$7:$B$46,$C35)&gt;0,VLOOKUP($C35,'R2'!$B$7:$T$46,19,FALSE),"")</f>
        <v>84</v>
      </c>
      <c r="G35" s="57">
        <f>IF(COUNTIF('R3'!$B$7:$B$30,$C35)&gt;0,VLOOKUP($C35,'R3'!$B$7:$T$30,19,FALSE),"")</f>
      </c>
      <c r="H35" s="57">
        <f>IF(COUNTIF('R4'!$B$7:$B$46,$C35)&gt;0,VLOOKUP($C35,'R4'!$B$7:$T$46,19,FALSE),"")</f>
        <v>64</v>
      </c>
      <c r="I35" s="57">
        <f>IF(COUNTIF('R5'!$B$7:$B$39,$C35)&gt;0,VLOOKUP($C35,'R5'!$B$7:$T$39,19,FALSE),"")</f>
      </c>
      <c r="J35" s="57">
        <f>IF(COUNTIF('R6'!$B$7:$B$36,$C35)&gt;0,VLOOKUP($C35,'R6'!$B$7:$T$36,19,FALSE),"")</f>
      </c>
      <c r="K35" s="58">
        <f t="shared" si="2"/>
        <v>71.66666666666667</v>
      </c>
      <c r="L35" s="59">
        <f t="shared" si="1"/>
        <v>215</v>
      </c>
      <c r="ET35"/>
      <c r="EU35"/>
      <c r="EW35"/>
      <c r="EX35"/>
      <c r="EY35"/>
      <c r="EZ35"/>
      <c r="FA35"/>
      <c r="FB35"/>
      <c r="FC35"/>
      <c r="FD35"/>
    </row>
    <row r="36" spans="2:160" ht="12.75">
      <c r="B36" s="53">
        <v>27</v>
      </c>
      <c r="C36" s="60">
        <v>471</v>
      </c>
      <c r="D36" s="55" t="s">
        <v>55</v>
      </c>
      <c r="E36" s="57">
        <f>IF(COUNTIF('R1'!$B$7:$B$54,$C36)&gt;0,VLOOKUP($C36,'R1'!$B$7:$T$54,19,FALSE),"")</f>
        <v>95</v>
      </c>
      <c r="F36" s="57">
        <f>IF(COUNTIF('R2'!$B$7:$B$46,$C36)&gt;0,VLOOKUP($C36,'R2'!$B$7:$T$46,19,FALSE),"")</f>
        <v>97</v>
      </c>
      <c r="G36" s="57">
        <f>IF(COUNTIF('R3'!$B$7:$B$30,$C36)&gt;0,VLOOKUP($C36,'R3'!$B$7:$T$30,19,FALSE),"")</f>
      </c>
      <c r="H36" s="57">
        <f>IF(COUNTIF('R4'!$B$7:$B$46,$C36)&gt;0,VLOOKUP($C36,'R4'!$B$7:$T$46,19,FALSE),"")</f>
      </c>
      <c r="I36" s="57">
        <f>IF(COUNTIF('R5'!$B$7:$B$39,$C36)&gt;0,VLOOKUP($C36,'R5'!$B$7:$T$39,19,FALSE),"")</f>
      </c>
      <c r="J36" s="57">
        <f>IF(COUNTIF('R6'!$B$7:$B$36,$C36)&gt;0,VLOOKUP($C36,'R6'!$B$7:$T$36,19,FALSE),"")</f>
      </c>
      <c r="K36" s="58">
        <f t="shared" si="2"/>
        <v>96</v>
      </c>
      <c r="L36" s="59">
        <f t="shared" si="1"/>
        <v>192</v>
      </c>
      <c r="ET36"/>
      <c r="EU36"/>
      <c r="EW36"/>
      <c r="EX36"/>
      <c r="EY36"/>
      <c r="EZ36"/>
      <c r="FA36"/>
      <c r="FB36"/>
      <c r="FC36"/>
      <c r="FD36"/>
    </row>
    <row r="37" spans="2:160" ht="12.75">
      <c r="B37" s="53">
        <v>28</v>
      </c>
      <c r="C37" s="54">
        <v>904</v>
      </c>
      <c r="D37" s="55" t="s">
        <v>56</v>
      </c>
      <c r="E37" s="57">
        <f>IF(COUNTIF('R1'!$B$7:$B$54,$C37)&gt;0,VLOOKUP($C37,'R1'!$B$7:$T$54,19,FALSE),"")</f>
        <v>98</v>
      </c>
      <c r="F37" s="57">
        <f>IF(COUNTIF('R2'!$B$7:$B$46,$C37)&gt;0,VLOOKUP($C37,'R2'!$B$7:$T$46,19,FALSE),"")</f>
        <v>93</v>
      </c>
      <c r="G37" s="57">
        <f>IF(COUNTIF('R3'!$B$7:$B$30,$C37)&gt;0,VLOOKUP($C37,'R3'!$B$7:$T$30,19,FALSE),"")</f>
      </c>
      <c r="H37" s="57">
        <f>IF(COUNTIF('R4'!$B$7:$B$46,$C37)&gt;0,VLOOKUP($C37,'R4'!$B$7:$T$46,19,FALSE),"")</f>
      </c>
      <c r="I37" s="57">
        <f>IF(COUNTIF('R5'!$B$7:$B$39,$C37)&gt;0,VLOOKUP($C37,'R5'!$B$7:$T$39,19,FALSE),"")</f>
      </c>
      <c r="J37" s="57">
        <f>IF(COUNTIF('R6'!$B$7:$B$36,$C37)&gt;0,VLOOKUP($C37,'R6'!$B$7:$T$36,19,FALSE),"")</f>
      </c>
      <c r="K37" s="58">
        <f t="shared" si="2"/>
        <v>95.5</v>
      </c>
      <c r="L37" s="59">
        <f t="shared" si="1"/>
        <v>191</v>
      </c>
      <c r="ET37"/>
      <c r="EU37"/>
      <c r="EW37"/>
      <c r="EX37"/>
      <c r="EY37"/>
      <c r="EZ37"/>
      <c r="FA37"/>
      <c r="FB37"/>
      <c r="FC37"/>
      <c r="FD37"/>
    </row>
    <row r="38" spans="2:160" ht="12.75">
      <c r="B38" s="53" t="s">
        <v>57</v>
      </c>
      <c r="C38" s="54">
        <v>56</v>
      </c>
      <c r="D38" s="55" t="s">
        <v>58</v>
      </c>
      <c r="E38" s="57">
        <f>IF(COUNTIF('R1'!$B$7:$B$54,$C38)&gt;0,VLOOKUP($C38,'R1'!$B$7:$T$54,19,FALSE),"")</f>
        <v>86</v>
      </c>
      <c r="F38" s="57">
        <f>IF(COUNTIF('R2'!$B$7:$B$46,$C38)&gt;0,VLOOKUP($C38,'R2'!$B$7:$T$46,19,FALSE),"")</f>
      </c>
      <c r="G38" s="57">
        <f>IF(COUNTIF('R3'!$B$7:$B$30,$C38)&gt;0,VLOOKUP($C38,'R3'!$B$7:$T$30,19,FALSE),"")</f>
      </c>
      <c r="H38" s="57">
        <f>IF(COUNTIF('R4'!$B$7:$B$46,$C38)&gt;0,VLOOKUP($C38,'R4'!$B$7:$T$46,19,FALSE),"")</f>
        <v>93</v>
      </c>
      <c r="I38" s="57">
        <f>IF(COUNTIF('R5'!$B$7:$B$39,$C38)&gt;0,VLOOKUP($C38,'R5'!$B$7:$T$39,19,FALSE),"")</f>
      </c>
      <c r="J38" s="57">
        <f>IF(COUNTIF('R6'!$B$7:$B$36,$C38)&gt;0,VLOOKUP($C38,'R6'!$B$7:$T$36,19,FALSE),"")</f>
      </c>
      <c r="K38" s="58">
        <f t="shared" si="2"/>
        <v>89.5</v>
      </c>
      <c r="L38" s="59">
        <f t="shared" si="1"/>
        <v>179</v>
      </c>
      <c r="ET38"/>
      <c r="EU38"/>
      <c r="EW38"/>
      <c r="EX38"/>
      <c r="EY38"/>
      <c r="EZ38"/>
      <c r="FA38"/>
      <c r="FB38"/>
      <c r="FC38"/>
      <c r="FD38"/>
    </row>
    <row r="39" spans="2:160" ht="12.75">
      <c r="B39" s="53" t="s">
        <v>57</v>
      </c>
      <c r="C39" s="62">
        <v>619</v>
      </c>
      <c r="D39" s="63" t="s">
        <v>59</v>
      </c>
      <c r="E39" s="57">
        <f>IF(COUNTIF('R1'!$B$7:$B$54,$C39)&gt;0,VLOOKUP($C39,'R1'!$B$7:$T$54,19,FALSE),"")</f>
      </c>
      <c r="F39" s="57">
        <f>IF(COUNTIF('R2'!$B$7:$B$46,$C39)&gt;0,VLOOKUP($C39,'R2'!$B$7:$T$46,19,FALSE),"")</f>
      </c>
      <c r="G39" s="57">
        <f>IF(COUNTIF('R3'!$B$7:$B$30,$C39)&gt;0,VLOOKUP($C39,'R3'!$B$7:$T$30,19,FALSE),"")</f>
      </c>
      <c r="H39" s="57">
        <f>IF(COUNTIF('R4'!$B$7:$B$46,$C39)&gt;0,VLOOKUP($C39,'R4'!$B$7:$T$46,19,FALSE),"")</f>
      </c>
      <c r="I39" s="57">
        <f>IF(COUNTIF('R5'!$B$7:$B$39,$C39)&gt;0,VLOOKUP($C39,'R5'!$B$7:$T$39,19,FALSE),"")</f>
        <v>91</v>
      </c>
      <c r="J39" s="57">
        <f>IF(COUNTIF('R6'!$B$7:$B$36,$C39)&gt;0,VLOOKUP($C39,'R6'!$B$7:$T$36,19,FALSE),"")</f>
        <v>88</v>
      </c>
      <c r="K39" s="58">
        <f>IF(L39=0,0,(L39/IF(COUNT(E39:J39)&gt;5,5,COUNT(E39:J39))))</f>
        <v>89.5</v>
      </c>
      <c r="L39" s="59">
        <f t="shared" si="1"/>
        <v>179</v>
      </c>
      <c r="ET39"/>
      <c r="EU39"/>
      <c r="EW39"/>
      <c r="EX39"/>
      <c r="EY39"/>
      <c r="EZ39"/>
      <c r="FA39"/>
      <c r="FB39"/>
      <c r="FC39"/>
      <c r="FD39"/>
    </row>
    <row r="40" spans="2:160" ht="12.75">
      <c r="B40" s="53">
        <v>31</v>
      </c>
      <c r="C40" s="54">
        <v>121</v>
      </c>
      <c r="D40" s="55" t="s">
        <v>60</v>
      </c>
      <c r="E40" s="57">
        <f>IF(COUNTIF('R1'!$B$7:$B$54,$C40)&gt;0,VLOOKUP($C40,'R1'!$B$7:$T$54,19,FALSE),"")</f>
      </c>
      <c r="F40" s="57">
        <f>IF(COUNTIF('R2'!$B$7:$B$46,$C40)&gt;0,VLOOKUP($C40,'R2'!$B$7:$T$46,19,FALSE),"")</f>
        <v>91</v>
      </c>
      <c r="G40" s="57">
        <f>IF(COUNTIF('R3'!$B$7:$B$30,$C40)&gt;0,VLOOKUP($C40,'R3'!$B$7:$T$30,19,FALSE),"")</f>
        <v>82</v>
      </c>
      <c r="H40" s="57">
        <f>IF(COUNTIF('R4'!$B$7:$B$46,$C40)&gt;0,VLOOKUP($C40,'R4'!$B$7:$T$46,19,FALSE),"")</f>
      </c>
      <c r="I40" s="57">
        <f>IF(COUNTIF('R5'!$B$7:$B$39,$C40)&gt;0,VLOOKUP($C40,'R5'!$B$7:$T$39,19,FALSE),"")</f>
      </c>
      <c r="J40" s="57">
        <f>IF(COUNTIF('R6'!$B$7:$B$36,$C40)&gt;0,VLOOKUP($C40,'R6'!$B$7:$T$36,19,FALSE),"")</f>
      </c>
      <c r="K40" s="58">
        <f>IF(L40=0,0,(L40/IF(COUNT(E40:J40)&gt;5,5,COUNT(E40:J40))))</f>
        <v>86.5</v>
      </c>
      <c r="L40" s="59">
        <f t="shared" si="1"/>
        <v>173</v>
      </c>
      <c r="ET40"/>
      <c r="EU40"/>
      <c r="EW40"/>
      <c r="EX40"/>
      <c r="EY40"/>
      <c r="EZ40"/>
      <c r="FA40"/>
      <c r="FB40"/>
      <c r="FC40"/>
      <c r="FD40"/>
    </row>
    <row r="41" spans="2:160" ht="12.75">
      <c r="B41" s="53" t="s">
        <v>61</v>
      </c>
      <c r="C41" s="54">
        <v>35</v>
      </c>
      <c r="D41" s="55" t="s">
        <v>62</v>
      </c>
      <c r="E41" s="57">
        <f>IF(COUNTIF('R1'!$B$7:$B$54,$C41)&gt;0,VLOOKUP($C41,'R1'!$B$7:$T$54,19,FALSE),"")</f>
        <v>84</v>
      </c>
      <c r="F41" s="57">
        <f>IF(COUNTIF('R2'!$B$7:$B$46,$C41)&gt;0,VLOOKUP($C41,'R2'!$B$7:$T$46,19,FALSE),"")</f>
        <v>87</v>
      </c>
      <c r="G41" s="57">
        <f>IF(COUNTIF('R3'!$B$7:$B$30,$C41)&gt;0,VLOOKUP($C41,'R3'!$B$7:$T$30,19,FALSE),"")</f>
      </c>
      <c r="H41" s="57">
        <f>IF(COUNTIF('R4'!$B$7:$B$46,$C41)&gt;0,VLOOKUP($C41,'R4'!$B$7:$T$46,19,FALSE),"")</f>
      </c>
      <c r="I41" s="57">
        <f>IF(COUNTIF('R5'!$B$7:$B$39,$C41)&gt;0,VLOOKUP($C41,'R5'!$B$7:$T$39,19,FALSE),"")</f>
      </c>
      <c r="J41" s="57">
        <f>IF(COUNTIF('R6'!$B$7:$B$36,$C41)&gt;0,VLOOKUP($C41,'R6'!$B$7:$T$36,19,FALSE),"")</f>
      </c>
      <c r="K41" s="58">
        <f>L41/IF(COUNT(E41:J41)&gt;5,5,COUNT(E41:J41))</f>
        <v>85.5</v>
      </c>
      <c r="L41" s="59">
        <f t="shared" si="1"/>
        <v>171</v>
      </c>
      <c r="ET41"/>
      <c r="EU41"/>
      <c r="EW41"/>
      <c r="EX41"/>
      <c r="EY41"/>
      <c r="EZ41"/>
      <c r="FA41"/>
      <c r="FB41"/>
      <c r="FC41"/>
      <c r="FD41"/>
    </row>
    <row r="42" spans="2:160" ht="12.75">
      <c r="B42" s="53" t="s">
        <v>61</v>
      </c>
      <c r="C42" s="54">
        <v>191</v>
      </c>
      <c r="D42" s="55" t="s">
        <v>63</v>
      </c>
      <c r="E42" s="57">
        <f>IF(COUNTIF('R1'!$B$7:$B$54,$C42)&gt;0,VLOOKUP($C42,'R1'!$B$7:$T$54,19,FALSE),"")</f>
        <v>87</v>
      </c>
      <c r="F42" s="57">
        <f>IF(COUNTIF('R2'!$B$7:$B$46,$C42)&gt;0,VLOOKUP($C42,'R2'!$B$7:$T$46,19,FALSE),"")</f>
        <v>84</v>
      </c>
      <c r="G42" s="57">
        <f>IF(COUNTIF('R3'!$B$7:$B$30,$C42)&gt;0,VLOOKUP($C42,'R3'!$B$7:$T$30,19,FALSE),"")</f>
      </c>
      <c r="H42" s="57">
        <f>IF(COUNTIF('R4'!$B$7:$B$46,$C42)&gt;0,VLOOKUP($C42,'R4'!$B$7:$T$46,19,FALSE),"")</f>
      </c>
      <c r="I42" s="57">
        <f>IF(COUNTIF('R5'!$B$7:$B$39,$C42)&gt;0,VLOOKUP($C42,'R5'!$B$7:$T$39,19,FALSE),"")</f>
      </c>
      <c r="J42" s="57">
        <f>IF(COUNTIF('R6'!$B$7:$B$36,$C42)&gt;0,VLOOKUP($C42,'R6'!$B$7:$T$36,19,FALSE),"")</f>
      </c>
      <c r="K42" s="58">
        <f>L42/IF(COUNT(E42:J42)&gt;5,5,COUNT(E42:J42))</f>
        <v>85.5</v>
      </c>
      <c r="L42" s="59">
        <f t="shared" si="1"/>
        <v>171</v>
      </c>
      <c r="ET42"/>
      <c r="EU42"/>
      <c r="EW42"/>
      <c r="EX42"/>
      <c r="EY42"/>
      <c r="EZ42"/>
      <c r="FA42"/>
      <c r="FB42"/>
      <c r="FC42"/>
      <c r="FD42"/>
    </row>
    <row r="43" spans="2:160" ht="12.75">
      <c r="B43" s="53">
        <v>34</v>
      </c>
      <c r="C43" s="54">
        <v>120</v>
      </c>
      <c r="D43" s="55" t="s">
        <v>64</v>
      </c>
      <c r="E43" s="57">
        <f>IF(COUNTIF('R1'!$B$7:$B$54,$C43)&gt;0,VLOOKUP($C43,'R1'!$B$7:$T$54,19,FALSE),"")</f>
      </c>
      <c r="F43" s="57">
        <f>IF(COUNTIF('R2'!$B$7:$B$46,$C43)&gt;0,VLOOKUP($C43,'R2'!$B$7:$T$46,19,FALSE),"")</f>
        <v>70</v>
      </c>
      <c r="G43" s="57">
        <f>IF(COUNTIF('R3'!$B$7:$B$30,$C43)&gt;0,VLOOKUP($C43,'R3'!$B$7:$T$30,19,FALSE),"")</f>
        <v>81</v>
      </c>
      <c r="H43" s="57">
        <f>IF(COUNTIF('R4'!$B$7:$B$46,$C43)&gt;0,VLOOKUP($C43,'R4'!$B$7:$T$46,19,FALSE),"")</f>
      </c>
      <c r="I43" s="57">
        <f>IF(COUNTIF('R5'!$B$7:$B$39,$C43)&gt;0,VLOOKUP($C43,'R5'!$B$7:$T$39,19,FALSE),"")</f>
      </c>
      <c r="J43" s="57">
        <f>IF(COUNTIF('R6'!$B$7:$B$36,$C43)&gt;0,VLOOKUP($C43,'R6'!$B$7:$T$36,19,FALSE),"")</f>
      </c>
      <c r="K43" s="58">
        <f>IF(L43=0,0,(L43/IF(COUNT(E43:J43)&gt;5,5,COUNT(E43:J43))))</f>
        <v>75.5</v>
      </c>
      <c r="L43" s="59">
        <f t="shared" si="1"/>
        <v>151</v>
      </c>
      <c r="ET43"/>
      <c r="EU43"/>
      <c r="EW43"/>
      <c r="EX43"/>
      <c r="EY43"/>
      <c r="EZ43"/>
      <c r="FA43"/>
      <c r="FB43"/>
      <c r="FC43"/>
      <c r="FD43"/>
    </row>
    <row r="44" spans="2:160" ht="12.75">
      <c r="B44" s="53" t="s">
        <v>65</v>
      </c>
      <c r="C44" s="62">
        <v>804</v>
      </c>
      <c r="D44" s="63" t="s">
        <v>66</v>
      </c>
      <c r="E44" s="57">
        <f>IF(COUNTIF('R1'!$B$7:$B$54,$C44)&gt;0,VLOOKUP($C44,'R1'!$B$7:$T$54,19,FALSE),"")</f>
      </c>
      <c r="F44" s="57">
        <f>IF(COUNTIF('R2'!$B$7:$B$46,$C44)&gt;0,VLOOKUP($C44,'R2'!$B$7:$T$46,19,FALSE),"")</f>
      </c>
      <c r="G44" s="57">
        <f>IF(COUNTIF('R3'!$B$7:$B$30,$C44)&gt;0,VLOOKUP($C44,'R3'!$B$7:$T$30,19,FALSE),"")</f>
      </c>
      <c r="H44" s="57">
        <f>IF(COUNTIF('R4'!$B$7:$B$46,$C44)&gt;0,VLOOKUP($C44,'R4'!$B$7:$T$46,19,FALSE),"")</f>
      </c>
      <c r="I44" s="57">
        <f>IF(COUNTIF('R5'!$B$7:$B$39,$C44)&gt;0,VLOOKUP($C44,'R5'!$B$7:$T$39,19,FALSE),"")</f>
        <v>72</v>
      </c>
      <c r="J44" s="57">
        <f>IF(COUNTIF('R6'!$B$7:$B$36,$C44)&gt;0,VLOOKUP($C44,'R6'!$B$7:$T$36,19,FALSE),"")</f>
        <v>75</v>
      </c>
      <c r="K44" s="58">
        <f>IF(L44=0,0,(L44/IF(COUNT(E44:J44)&gt;5,5,COUNT(E44:J44))))</f>
        <v>73.5</v>
      </c>
      <c r="L44" s="59">
        <f t="shared" si="1"/>
        <v>147</v>
      </c>
      <c r="ET44"/>
      <c r="EU44"/>
      <c r="EW44"/>
      <c r="EX44"/>
      <c r="EY44"/>
      <c r="EZ44"/>
      <c r="FA44"/>
      <c r="FB44"/>
      <c r="FC44"/>
      <c r="FD44"/>
    </row>
    <row r="45" spans="2:160" ht="12.75">
      <c r="B45" s="53" t="s">
        <v>65</v>
      </c>
      <c r="C45" s="60">
        <v>707</v>
      </c>
      <c r="D45" s="55" t="s">
        <v>67</v>
      </c>
      <c r="E45" s="57">
        <f>IF(COUNTIF('R1'!$B$7:$B$54,$C45)&gt;0,VLOOKUP($C45,'R1'!$B$7:$T$54,19,FALSE),"")</f>
        <v>39</v>
      </c>
      <c r="F45" s="57">
        <f>IF(COUNTIF('R2'!$B$7:$B$46,$C45)&gt;0,VLOOKUP($C45,'R2'!$B$7:$T$46,19,FALSE),"")</f>
        <v>45</v>
      </c>
      <c r="G45" s="57">
        <f>IF(COUNTIF('R3'!$B$7:$B$30,$C45)&gt;0,VLOOKUP($C45,'R3'!$B$7:$T$30,19,FALSE),"")</f>
      </c>
      <c r="H45" s="57">
        <f>IF(COUNTIF('R4'!$B$7:$B$46,$C45)&gt;0,VLOOKUP($C45,'R4'!$B$7:$T$46,19,FALSE),"")</f>
        <v>53</v>
      </c>
      <c r="I45" s="57">
        <f>IF(COUNTIF('R5'!$B$7:$B$39,$C45)&gt;0,VLOOKUP($C45,'R5'!$B$7:$T$39,19,FALSE),"")</f>
      </c>
      <c r="J45" s="57">
        <f>IF(COUNTIF('R6'!$B$7:$B$36,$C45)&gt;0,VLOOKUP($C45,'R6'!$B$7:$T$36,19,FALSE),"")</f>
      </c>
      <c r="K45" s="58">
        <f>L45/IF(COUNT(E45:J45)&gt;5,5,COUNT(E45:J45))</f>
        <v>45.666666666666664</v>
      </c>
      <c r="L45" s="59">
        <f t="shared" si="1"/>
        <v>137</v>
      </c>
      <c r="ET45"/>
      <c r="EU45"/>
      <c r="EW45"/>
      <c r="EX45"/>
      <c r="EY45"/>
      <c r="EZ45"/>
      <c r="FA45"/>
      <c r="FB45"/>
      <c r="FC45"/>
      <c r="FD45"/>
    </row>
    <row r="46" spans="2:160" ht="12.75">
      <c r="B46" s="53" t="s">
        <v>68</v>
      </c>
      <c r="C46" s="62">
        <v>46</v>
      </c>
      <c r="D46" s="63" t="s">
        <v>69</v>
      </c>
      <c r="E46" s="57">
        <f>IF(COUNTIF('R1'!$B$7:$B$54,$C46)&gt;0,VLOOKUP($C46,'R1'!$B$7:$T$54,19,FALSE),"")</f>
      </c>
      <c r="F46" s="57">
        <f>IF(COUNTIF('R2'!$B$7:$B$46,$C46)&gt;0,VLOOKUP($C46,'R2'!$B$7:$T$46,19,FALSE),"")</f>
      </c>
      <c r="G46" s="57">
        <f>IF(COUNTIF('R3'!$B$7:$B$30,$C46)&gt;0,VLOOKUP($C46,'R3'!$B$7:$T$30,19,FALSE),"")</f>
      </c>
      <c r="H46" s="57">
        <f>IF(COUNTIF('R4'!$B$7:$B$46,$C46)&gt;0,VLOOKUP($C46,'R4'!$B$7:$T$46,19,FALSE),"")</f>
      </c>
      <c r="I46" s="57">
        <f>IF(COUNTIF('R5'!$B$7:$B$39,$C46)&gt;0,VLOOKUP($C46,'R5'!$B$7:$T$39,19,FALSE),"")</f>
        <v>68</v>
      </c>
      <c r="J46" s="57">
        <f>IF(COUNTIF('R6'!$B$7:$B$36,$C46)&gt;0,VLOOKUP($C46,'R6'!$B$7:$T$36,19,FALSE),"")</f>
        <v>68</v>
      </c>
      <c r="K46" s="58">
        <f>IF(L46=0,0,(L46/IF(COUNT(E46:J46)&gt;5,5,COUNT(E46:J46))))</f>
        <v>68</v>
      </c>
      <c r="L46" s="59">
        <f t="shared" si="1"/>
        <v>136</v>
      </c>
      <c r="ET46"/>
      <c r="EU46"/>
      <c r="EW46"/>
      <c r="EX46"/>
      <c r="EY46"/>
      <c r="EZ46"/>
      <c r="FA46"/>
      <c r="FB46"/>
      <c r="FC46"/>
      <c r="FD46"/>
    </row>
    <row r="47" spans="2:160" ht="12.75">
      <c r="B47" s="53" t="s">
        <v>68</v>
      </c>
      <c r="C47" s="54">
        <v>318</v>
      </c>
      <c r="D47" s="55" t="s">
        <v>70</v>
      </c>
      <c r="E47" s="57">
        <f>IF(COUNTIF('R1'!$B$7:$B$54,$C47)&gt;0,VLOOKUP($C47,'R1'!$B$7:$T$54,19,FALSE),"")</f>
        <v>37</v>
      </c>
      <c r="F47" s="57">
        <f>IF(COUNTIF('R2'!$B$7:$B$46,$C47)&gt;0,VLOOKUP($C47,'R2'!$B$7:$T$46,19,FALSE),"")</f>
        <v>46</v>
      </c>
      <c r="G47" s="57">
        <f>IF(COUNTIF('R3'!$B$7:$B$30,$C47)&gt;0,VLOOKUP($C47,'R3'!$B$7:$T$30,19,FALSE),"")</f>
      </c>
      <c r="H47" s="57">
        <f>IF(COUNTIF('R4'!$B$7:$B$46,$C47)&gt;0,VLOOKUP($C47,'R4'!$B$7:$T$46,19,FALSE),"")</f>
        <v>53</v>
      </c>
      <c r="I47" s="57">
        <f>IF(COUNTIF('R5'!$B$7:$B$39,$C47)&gt;0,VLOOKUP($C47,'R5'!$B$7:$T$39,19,FALSE),"")</f>
      </c>
      <c r="J47" s="57">
        <f>IF(COUNTIF('R6'!$B$7:$B$36,$C47)&gt;0,VLOOKUP($C47,'R6'!$B$7:$T$36,19,FALSE),"")</f>
      </c>
      <c r="K47" s="58">
        <f>L47/IF(COUNT(E47:J47)&gt;5,5,COUNT(E47:J47))</f>
        <v>45.333333333333336</v>
      </c>
      <c r="L47" s="59">
        <f t="shared" si="1"/>
        <v>136</v>
      </c>
      <c r="ET47"/>
      <c r="EU47"/>
      <c r="EW47"/>
      <c r="EX47"/>
      <c r="EY47"/>
      <c r="EZ47"/>
      <c r="FA47"/>
      <c r="FB47"/>
      <c r="FC47"/>
      <c r="FD47"/>
    </row>
    <row r="48" spans="2:160" ht="12.75">
      <c r="B48" s="53" t="s">
        <v>68</v>
      </c>
      <c r="C48" s="54">
        <v>515</v>
      </c>
      <c r="D48" s="64" t="s">
        <v>71</v>
      </c>
      <c r="E48" s="57">
        <f>IF(COUNTIF('R1'!$B$7:$B$54,$C48)&gt;0,VLOOKUP($C48,'R1'!$B$7:$T$54,19,FALSE),"")</f>
        <v>71</v>
      </c>
      <c r="F48" s="57">
        <f>IF(COUNTIF('R2'!$B$7:$B$46,$C48)&gt;0,VLOOKUP($C48,'R2'!$B$7:$T$46,19,FALSE),"")</f>
        <v>65</v>
      </c>
      <c r="G48" s="57">
        <f>IF(COUNTIF('R3'!$B$7:$B$30,$C48)&gt;0,VLOOKUP($C48,'R3'!$B$7:$T$30,19,FALSE),"")</f>
      </c>
      <c r="H48" s="57">
        <f>IF(COUNTIF('R4'!$B$7:$B$46,$C48)&gt;0,VLOOKUP($C48,'R4'!$B$7:$T$46,19,FALSE),"")</f>
      </c>
      <c r="I48" s="57">
        <f>IF(COUNTIF('R5'!$B$7:$B$39,$C48)&gt;0,VLOOKUP($C48,'R5'!$B$7:$T$39,19,FALSE),"")</f>
      </c>
      <c r="J48" s="57">
        <f>IF(COUNTIF('R6'!$B$7:$B$36,$C48)&gt;0,VLOOKUP($C48,'R6'!$B$7:$T$36,19,FALSE),"")</f>
      </c>
      <c r="K48" s="58">
        <f>L48/IF(COUNT(E48:J48)&gt;5,5,COUNT(E48:J48))</f>
        <v>68</v>
      </c>
      <c r="L48" s="59">
        <f t="shared" si="1"/>
        <v>136</v>
      </c>
      <c r="ET48"/>
      <c r="EU48"/>
      <c r="EW48"/>
      <c r="EX48"/>
      <c r="EY48"/>
      <c r="EZ48"/>
      <c r="FA48"/>
      <c r="FB48"/>
      <c r="FC48"/>
      <c r="FD48"/>
    </row>
    <row r="49" spans="2:160" ht="12.75">
      <c r="B49" s="53">
        <v>40</v>
      </c>
      <c r="C49" s="62">
        <v>610</v>
      </c>
      <c r="D49" s="63" t="s">
        <v>72</v>
      </c>
      <c r="E49" s="57">
        <f>IF(COUNTIF('R1'!$B$7:$B$54,$C49)&gt;0,VLOOKUP($C49,'R1'!$B$7:$T$54,19,FALSE),"")</f>
      </c>
      <c r="F49" s="57">
        <f>IF(COUNTIF('R2'!$B$7:$B$46,$C49)&gt;0,VLOOKUP($C49,'R2'!$B$7:$T$46,19,FALSE),"")</f>
      </c>
      <c r="G49" s="57">
        <f>IF(COUNTIF('R3'!$B$7:$B$30,$C49)&gt;0,VLOOKUP($C49,'R3'!$B$7:$T$30,19,FALSE),"")</f>
      </c>
      <c r="H49" s="57">
        <f>IF(COUNTIF('R4'!$B$7:$B$46,$C49)&gt;0,VLOOKUP($C49,'R4'!$B$7:$T$46,19,FALSE),"")</f>
      </c>
      <c r="I49" s="57">
        <f>IF(COUNTIF('R5'!$B$7:$B$39,$C49)&gt;0,VLOOKUP($C49,'R5'!$B$7:$T$39,19,FALSE),"")</f>
        <v>64</v>
      </c>
      <c r="J49" s="57">
        <f>IF(COUNTIF('R6'!$B$7:$B$36,$C49)&gt;0,VLOOKUP($C49,'R6'!$B$7:$T$36,19,FALSE),"")</f>
        <v>70</v>
      </c>
      <c r="K49" s="58">
        <f>IF(L49=0,0,(L49/IF(COUNT(E49:J49)&gt;5,5,COUNT(E49:J49))))</f>
        <v>67</v>
      </c>
      <c r="L49" s="59">
        <f t="shared" si="1"/>
        <v>134</v>
      </c>
      <c r="ET49"/>
      <c r="EU49"/>
      <c r="EW49"/>
      <c r="EX49"/>
      <c r="EY49"/>
      <c r="EZ49"/>
      <c r="FA49"/>
      <c r="FB49"/>
      <c r="FC49"/>
      <c r="FD49"/>
    </row>
    <row r="50" spans="2:160" ht="12.75">
      <c r="B50" s="53">
        <v>41</v>
      </c>
      <c r="C50" s="62">
        <v>162</v>
      </c>
      <c r="D50" s="63" t="s">
        <v>73</v>
      </c>
      <c r="E50" s="57">
        <f>IF(COUNTIF('R1'!$B$7:$B$54,$C50)&gt;0,VLOOKUP($C50,'R1'!$B$7:$T$54,19,FALSE),"")</f>
      </c>
      <c r="F50" s="57">
        <f>IF(COUNTIF('R2'!$B$7:$B$46,$C50)&gt;0,VLOOKUP($C50,'R2'!$B$7:$T$46,19,FALSE),"")</f>
      </c>
      <c r="G50" s="57">
        <f>IF(COUNTIF('R3'!$B$7:$B$30,$C50)&gt;0,VLOOKUP($C50,'R3'!$B$7:$T$30,19,FALSE),"")</f>
      </c>
      <c r="H50" s="57">
        <f>IF(COUNTIF('R4'!$B$7:$B$46,$C50)&gt;0,VLOOKUP($C50,'R4'!$B$7:$T$46,19,FALSE),"")</f>
      </c>
      <c r="I50" s="57">
        <f>IF(COUNTIF('R5'!$B$7:$B$39,$C50)&gt;0,VLOOKUP($C50,'R5'!$B$7:$T$39,19,FALSE),"")</f>
        <v>61</v>
      </c>
      <c r="J50" s="57">
        <f>IF(COUNTIF('R6'!$B$7:$B$36,$C50)&gt;0,VLOOKUP($C50,'R6'!$B$7:$T$36,19,FALSE),"")</f>
        <v>64</v>
      </c>
      <c r="K50" s="58">
        <f>IF(L50=0,0,(L50/IF(COUNT(E50:J50)&gt;5,5,COUNT(E50:J50))))</f>
        <v>62.5</v>
      </c>
      <c r="L50" s="59">
        <f t="shared" si="1"/>
        <v>125</v>
      </c>
      <c r="ET50"/>
      <c r="EU50"/>
      <c r="EW50"/>
      <c r="EX50"/>
      <c r="EY50"/>
      <c r="EZ50"/>
      <c r="FA50"/>
      <c r="FB50"/>
      <c r="FC50"/>
      <c r="FD50"/>
    </row>
    <row r="51" spans="2:160" ht="12.75">
      <c r="B51" s="53">
        <v>42</v>
      </c>
      <c r="C51" s="62">
        <v>246</v>
      </c>
      <c r="D51" s="63" t="s">
        <v>74</v>
      </c>
      <c r="E51" s="57">
        <f>IF(COUNTIF('R1'!$B$7:$B$54,$C51)&gt;0,VLOOKUP($C51,'R1'!$B$7:$T$54,19,FALSE),"")</f>
      </c>
      <c r="F51" s="57">
        <f>IF(COUNTIF('R2'!$B$7:$B$46,$C51)&gt;0,VLOOKUP($C51,'R2'!$B$7:$T$46,19,FALSE),"")</f>
      </c>
      <c r="G51" s="57">
        <f>IF(COUNTIF('R3'!$B$7:$B$30,$C51)&gt;0,VLOOKUP($C51,'R3'!$B$7:$T$30,19,FALSE),"")</f>
      </c>
      <c r="H51" s="57">
        <f>IF(COUNTIF('R4'!$B$7:$B$46,$C51)&gt;0,VLOOKUP($C51,'R4'!$B$7:$T$46,19,FALSE),"")</f>
      </c>
      <c r="I51" s="57">
        <f>IF(COUNTIF('R5'!$B$7:$B$39,$C51)&gt;0,VLOOKUP($C51,'R5'!$B$7:$T$39,19,FALSE),"")</f>
        <v>58</v>
      </c>
      <c r="J51" s="57">
        <f>IF(COUNTIF('R6'!$B$7:$B$36,$C51)&gt;0,VLOOKUP($C51,'R6'!$B$7:$T$36,19,FALSE),"")</f>
        <v>62</v>
      </c>
      <c r="K51" s="58">
        <f>IF(L51=0,0,(L51/IF(COUNT(E51:J51)&gt;5,5,COUNT(E51:J51))))</f>
        <v>60</v>
      </c>
      <c r="L51" s="59">
        <f t="shared" si="1"/>
        <v>120</v>
      </c>
      <c r="ET51"/>
      <c r="EU51"/>
      <c r="EW51"/>
      <c r="EX51"/>
      <c r="EY51"/>
      <c r="EZ51"/>
      <c r="FA51"/>
      <c r="FB51"/>
      <c r="FC51"/>
      <c r="FD51"/>
    </row>
    <row r="52" spans="2:160" ht="12.75">
      <c r="B52" s="53">
        <v>43</v>
      </c>
      <c r="C52" s="54">
        <v>105</v>
      </c>
      <c r="D52" s="55" t="s">
        <v>75</v>
      </c>
      <c r="E52" s="57">
        <f>IF(COUNTIF('R1'!$B$7:$B$54,$C52)&gt;0,VLOOKUP($C52,'R1'!$B$7:$T$54,19,FALSE),"")</f>
        <v>55</v>
      </c>
      <c r="F52" s="57">
        <f>IF(COUNTIF('R2'!$B$7:$B$46,$C52)&gt;0,VLOOKUP($C52,'R2'!$B$7:$T$46,19,FALSE),"")</f>
        <v>64</v>
      </c>
      <c r="G52" s="57">
        <f>IF(COUNTIF('R3'!$B$7:$B$30,$C52)&gt;0,VLOOKUP($C52,'R3'!$B$7:$T$30,19,FALSE),"")</f>
      </c>
      <c r="H52" s="57">
        <f>IF(COUNTIF('R4'!$B$7:$B$46,$C52)&gt;0,VLOOKUP($C52,'R4'!$B$7:$T$46,19,FALSE),"")</f>
      </c>
      <c r="I52" s="57">
        <f>IF(COUNTIF('R5'!$B$7:$B$39,$C52)&gt;0,VLOOKUP($C52,'R5'!$B$7:$T$39,19,FALSE),"")</f>
      </c>
      <c r="J52" s="57">
        <f>IF(COUNTIF('R6'!$B$7:$B$36,$C52)&gt;0,VLOOKUP($C52,'R6'!$B$7:$T$36,19,FALSE),"")</f>
      </c>
      <c r="K52" s="58">
        <f aca="true" t="shared" si="3" ref="K52:K58">L52/IF(COUNT(E52:J52)&gt;5,5,COUNT(E52:J52))</f>
        <v>59.5</v>
      </c>
      <c r="L52" s="59">
        <f t="shared" si="1"/>
        <v>119</v>
      </c>
      <c r="ET52"/>
      <c r="EU52"/>
      <c r="EW52"/>
      <c r="EX52"/>
      <c r="EY52"/>
      <c r="EZ52"/>
      <c r="FA52"/>
      <c r="FB52"/>
      <c r="FC52"/>
      <c r="FD52"/>
    </row>
    <row r="53" spans="2:160" ht="12.75">
      <c r="B53" s="53" t="s">
        <v>76</v>
      </c>
      <c r="C53" s="60">
        <v>60</v>
      </c>
      <c r="D53" s="55" t="s">
        <v>77</v>
      </c>
      <c r="E53" s="57">
        <f>IF(COUNTIF('R1'!$B$7:$B$54,$C53)&gt;0,VLOOKUP($C53,'R1'!$B$7:$T$54,19,FALSE),"")</f>
        <v>53</v>
      </c>
      <c r="F53" s="57">
        <f>IF(COUNTIF('R2'!$B$7:$B$46,$C53)&gt;0,VLOOKUP($C53,'R2'!$B$7:$T$46,19,FALSE),"")</f>
        <v>52</v>
      </c>
      <c r="G53" s="57">
        <f>IF(COUNTIF('R3'!$B$7:$B$30,$C53)&gt;0,VLOOKUP($C53,'R3'!$B$7:$T$30,19,FALSE),"")</f>
      </c>
      <c r="H53" s="57">
        <f>IF(COUNTIF('R4'!$B$7:$B$46,$C53)&gt;0,VLOOKUP($C53,'R4'!$B$7:$T$46,19,FALSE),"")</f>
      </c>
      <c r="I53" s="57">
        <f>IF(COUNTIF('R5'!$B$7:$B$39,$C53)&gt;0,VLOOKUP($C53,'R5'!$B$7:$T$39,19,FALSE),"")</f>
      </c>
      <c r="J53" s="57">
        <f>IF(COUNTIF('R6'!$B$7:$B$36,$C53)&gt;0,VLOOKUP($C53,'R6'!$B$7:$T$36,19,FALSE),"")</f>
      </c>
      <c r="K53" s="58">
        <f t="shared" si="3"/>
        <v>52.5</v>
      </c>
      <c r="L53" s="59">
        <f t="shared" si="1"/>
        <v>105</v>
      </c>
      <c r="ET53"/>
      <c r="EU53"/>
      <c r="EW53"/>
      <c r="EX53"/>
      <c r="EY53"/>
      <c r="EZ53"/>
      <c r="FA53"/>
      <c r="FB53"/>
      <c r="FC53"/>
      <c r="FD53"/>
    </row>
    <row r="54" spans="2:160" ht="12.75">
      <c r="B54" s="53" t="s">
        <v>76</v>
      </c>
      <c r="C54" s="60">
        <v>107</v>
      </c>
      <c r="D54" s="55" t="s">
        <v>78</v>
      </c>
      <c r="E54" s="57">
        <f>IF(COUNTIF('R1'!$B$7:$B$54,$C54)&gt;0,VLOOKUP($C54,'R1'!$B$7:$T$54,19,FALSE),"")</f>
        <v>46</v>
      </c>
      <c r="F54" s="57">
        <f>IF(COUNTIF('R2'!$B$7:$B$46,$C54)&gt;0,VLOOKUP($C54,'R2'!$B$7:$T$46,19,FALSE),"")</f>
      </c>
      <c r="G54" s="57">
        <f>IF(COUNTIF('R3'!$B$7:$B$30,$C54)&gt;0,VLOOKUP($C54,'R3'!$B$7:$T$30,19,FALSE),"")</f>
      </c>
      <c r="H54" s="57">
        <f>IF(COUNTIF('R4'!$B$7:$B$46,$C54)&gt;0,VLOOKUP($C54,'R4'!$B$7:$T$46,19,FALSE),"")</f>
        <v>59</v>
      </c>
      <c r="I54" s="57">
        <f>IF(COUNTIF('R5'!$B$7:$B$39,$C54)&gt;0,VLOOKUP($C54,'R5'!$B$7:$T$39,19,FALSE),"")</f>
      </c>
      <c r="J54" s="57">
        <f>IF(COUNTIF('R6'!$B$7:$B$36,$C54)&gt;0,VLOOKUP($C54,'R6'!$B$7:$T$36,19,FALSE),"")</f>
      </c>
      <c r="K54" s="58">
        <f t="shared" si="3"/>
        <v>52.5</v>
      </c>
      <c r="L54" s="59">
        <f t="shared" si="1"/>
        <v>105</v>
      </c>
      <c r="ET54"/>
      <c r="EU54"/>
      <c r="EW54"/>
      <c r="EX54"/>
      <c r="EY54"/>
      <c r="EZ54"/>
      <c r="FA54"/>
      <c r="FB54"/>
      <c r="FC54"/>
      <c r="FD54"/>
    </row>
    <row r="55" spans="2:160" ht="12.75">
      <c r="B55" s="53" t="s">
        <v>76</v>
      </c>
      <c r="C55" s="54">
        <v>192</v>
      </c>
      <c r="D55" s="55" t="s">
        <v>79</v>
      </c>
      <c r="E55" s="57">
        <f>IF(COUNTIF('R1'!$B$7:$B$54,$C55)&gt;0,VLOOKUP($C55,'R1'!$B$7:$T$54,19,FALSE),"")</f>
        <v>46</v>
      </c>
      <c r="F55" s="57">
        <f>IF(COUNTIF('R2'!$B$7:$B$46,$C55)&gt;0,VLOOKUP($C55,'R2'!$B$7:$T$46,19,FALSE),"")</f>
        <v>59</v>
      </c>
      <c r="G55" s="57">
        <f>IF(COUNTIF('R3'!$B$7:$B$30,$C55)&gt;0,VLOOKUP($C55,'R3'!$B$7:$T$30,19,FALSE),"")</f>
      </c>
      <c r="H55" s="57">
        <f>IF(COUNTIF('R4'!$B$7:$B$46,$C55)&gt;0,VLOOKUP($C55,'R4'!$B$7:$T$46,19,FALSE),"")</f>
      </c>
      <c r="I55" s="57">
        <f>IF(COUNTIF('R5'!$B$7:$B$39,$C55)&gt;0,VLOOKUP($C55,'R5'!$B$7:$T$39,19,FALSE),"")</f>
      </c>
      <c r="J55" s="57">
        <f>IF(COUNTIF('R6'!$B$7:$B$36,$C55)&gt;0,VLOOKUP($C55,'R6'!$B$7:$T$36,19,FALSE),"")</f>
      </c>
      <c r="K55" s="58">
        <f t="shared" si="3"/>
        <v>52.5</v>
      </c>
      <c r="L55" s="59">
        <f t="shared" si="1"/>
        <v>105</v>
      </c>
      <c r="ET55"/>
      <c r="EU55"/>
      <c r="EW55"/>
      <c r="EX55"/>
      <c r="EY55"/>
      <c r="EZ55"/>
      <c r="FA55"/>
      <c r="FB55"/>
      <c r="FC55"/>
      <c r="FD55"/>
    </row>
    <row r="56" spans="2:160" ht="12.75">
      <c r="B56" s="53">
        <v>47</v>
      </c>
      <c r="C56" s="54">
        <v>809</v>
      </c>
      <c r="D56" s="55" t="s">
        <v>80</v>
      </c>
      <c r="E56" s="57">
        <f>IF(COUNTIF('R1'!$B$7:$B$54,$C56)&gt;0,VLOOKUP($C56,'R1'!$B$7:$T$54,19,FALSE),"")</f>
        <v>50</v>
      </c>
      <c r="F56" s="57">
        <f>IF(COUNTIF('R2'!$B$7:$B$46,$C56)&gt;0,VLOOKUP($C56,'R2'!$B$7:$T$46,19,FALSE),"")</f>
        <v>54</v>
      </c>
      <c r="G56" s="57">
        <f>IF(COUNTIF('R3'!$B$7:$B$30,$C56)&gt;0,VLOOKUP($C56,'R3'!$B$7:$T$30,19,FALSE),"")</f>
      </c>
      <c r="H56" s="57">
        <f>IF(COUNTIF('R4'!$B$7:$B$46,$C56)&gt;0,VLOOKUP($C56,'R4'!$B$7:$T$46,19,FALSE),"")</f>
      </c>
      <c r="I56" s="57">
        <f>IF(COUNTIF('R5'!$B$7:$B$39,$C56)&gt;0,VLOOKUP($C56,'R5'!$B$7:$T$39,19,FALSE),"")</f>
      </c>
      <c r="J56" s="57">
        <f>IF(COUNTIF('R6'!$B$7:$B$36,$C56)&gt;0,VLOOKUP($C56,'R6'!$B$7:$T$36,19,FALSE),"")</f>
      </c>
      <c r="K56" s="58">
        <f t="shared" si="3"/>
        <v>52</v>
      </c>
      <c r="L56" s="59">
        <f t="shared" si="1"/>
        <v>104</v>
      </c>
      <c r="ET56"/>
      <c r="EU56"/>
      <c r="EW56"/>
      <c r="EX56"/>
      <c r="EY56"/>
      <c r="EZ56"/>
      <c r="FA56"/>
      <c r="FB56"/>
      <c r="FC56"/>
      <c r="FD56"/>
    </row>
    <row r="57" spans="2:160" ht="12.75">
      <c r="B57" s="53">
        <v>48</v>
      </c>
      <c r="C57" s="65">
        <v>171</v>
      </c>
      <c r="D57" s="66" t="s">
        <v>81</v>
      </c>
      <c r="E57" s="57">
        <f>IF(COUNTIF('R1'!$B$7:$B$54,$C57)&gt;0,VLOOKUP($C57,'R1'!$B$7:$T$54,19,FALSE),"")</f>
        <v>51</v>
      </c>
      <c r="F57" s="57">
        <f>IF(COUNTIF('R2'!$B$7:$B$46,$C57)&gt;0,VLOOKUP($C57,'R2'!$B$7:$T$46,19,FALSE),"")</f>
        <v>47</v>
      </c>
      <c r="G57" s="57">
        <f>IF(COUNTIF('R3'!$B$7:$B$30,$C57)&gt;0,VLOOKUP($C57,'R3'!$B$7:$T$30,19,FALSE),"")</f>
      </c>
      <c r="H57" s="57">
        <f>IF(COUNTIF('R4'!$B$7:$B$46,$C57)&gt;0,VLOOKUP($C57,'R4'!$B$7:$T$46,19,FALSE),"")</f>
      </c>
      <c r="I57" s="57">
        <f>IF(COUNTIF('R5'!$B$7:$B$39,$C57)&gt;0,VLOOKUP($C57,'R5'!$B$7:$T$39,19,FALSE),"")</f>
      </c>
      <c r="J57" s="57">
        <f>IF(COUNTIF('R6'!$B$7:$B$36,$C57)&gt;0,VLOOKUP($C57,'R6'!$B$7:$T$36,19,FALSE),"")</f>
      </c>
      <c r="K57" s="58">
        <f t="shared" si="3"/>
        <v>49</v>
      </c>
      <c r="L57" s="59">
        <f t="shared" si="1"/>
        <v>98</v>
      </c>
      <c r="ET57"/>
      <c r="EU57"/>
      <c r="EW57"/>
      <c r="EX57"/>
      <c r="EY57"/>
      <c r="EZ57"/>
      <c r="FA57"/>
      <c r="FB57"/>
      <c r="FC57"/>
      <c r="FD57"/>
    </row>
    <row r="58" spans="2:160" ht="12.75">
      <c r="B58" s="53">
        <v>49</v>
      </c>
      <c r="C58" s="54">
        <v>170</v>
      </c>
      <c r="D58" s="55" t="s">
        <v>82</v>
      </c>
      <c r="E58" s="57">
        <f>IF(COUNTIF('R1'!$B$7:$B$54,$C58)&gt;0,VLOOKUP($C58,'R1'!$B$7:$T$54,19,FALSE),"")</f>
        <v>41</v>
      </c>
      <c r="F58" s="57">
        <f>IF(COUNTIF('R2'!$B$7:$B$46,$C58)&gt;0,VLOOKUP($C58,'R2'!$B$7:$T$46,19,FALSE),"")</f>
        <v>52</v>
      </c>
      <c r="G58" s="57">
        <f>IF(COUNTIF('R3'!$B$7:$B$30,$C58)&gt;0,VLOOKUP($C58,'R3'!$B$7:$T$30,19,FALSE),"")</f>
      </c>
      <c r="H58" s="57">
        <f>IF(COUNTIF('R4'!$B$7:$B$46,$C58)&gt;0,VLOOKUP($C58,'R4'!$B$7:$T$46,19,FALSE),"")</f>
      </c>
      <c r="I58" s="57">
        <f>IF(COUNTIF('R5'!$B$7:$B$39,$C58)&gt;0,VLOOKUP($C58,'R5'!$B$7:$T$39,19,FALSE),"")</f>
      </c>
      <c r="J58" s="57">
        <f>IF(COUNTIF('R6'!$B$7:$B$36,$C58)&gt;0,VLOOKUP($C58,'R6'!$B$7:$T$36,19,FALSE),"")</f>
      </c>
      <c r="K58" s="58">
        <f t="shared" si="3"/>
        <v>46.5</v>
      </c>
      <c r="L58" s="59">
        <f t="shared" si="1"/>
        <v>93</v>
      </c>
      <c r="ET58"/>
      <c r="EU58"/>
      <c r="EW58"/>
      <c r="EX58"/>
      <c r="EY58"/>
      <c r="EZ58"/>
      <c r="FA58"/>
      <c r="FB58"/>
      <c r="FC58"/>
      <c r="FD58"/>
    </row>
    <row r="59" spans="2:160" ht="12.75">
      <c r="B59" s="53">
        <v>50</v>
      </c>
      <c r="C59" s="54">
        <v>86</v>
      </c>
      <c r="D59" s="55" t="s">
        <v>83</v>
      </c>
      <c r="E59" s="57">
        <f>IF(COUNTIF('R1'!$B$7:$B$54,$C59)&gt;0,VLOOKUP($C59,'R1'!$B$7:$T$54,19,FALSE),"")</f>
      </c>
      <c r="F59" s="57">
        <f>IF(COUNTIF('R2'!$B$7:$B$46,$C59)&gt;0,VLOOKUP($C59,'R2'!$B$7:$T$46,19,FALSE),"")</f>
      </c>
      <c r="G59" s="57">
        <f>IF(COUNTIF('R3'!$B$7:$B$30,$C59)&gt;0,VLOOKUP($C59,'R3'!$B$7:$T$30,19,FALSE),"")</f>
      </c>
      <c r="H59" s="57">
        <f>IF(COUNTIF('R4'!$B$7:$B$46,$C59)&gt;0,VLOOKUP($C59,'R4'!$B$7:$T$46,19,FALSE),"")</f>
        <v>81</v>
      </c>
      <c r="I59" s="57">
        <f>IF(COUNTIF('R5'!$B$7:$B$39,$C59)&gt;0,VLOOKUP($C59,'R5'!$B$7:$T$39,19,FALSE),"")</f>
      </c>
      <c r="J59" s="57">
        <f>IF(COUNTIF('R6'!$B$7:$B$36,$C59)&gt;0,VLOOKUP($C59,'R6'!$B$7:$T$36,19,FALSE),"")</f>
      </c>
      <c r="K59" s="58">
        <f>IF(L59=0,0,(L59/IF(COUNT(E59:J59)&gt;5,5,COUNT(E59:J59))))</f>
        <v>81</v>
      </c>
      <c r="L59" s="59">
        <f t="shared" si="1"/>
        <v>81</v>
      </c>
      <c r="ET59"/>
      <c r="EU59"/>
      <c r="EW59"/>
      <c r="EX59"/>
      <c r="EY59"/>
      <c r="EZ59"/>
      <c r="FA59"/>
      <c r="FB59"/>
      <c r="FC59"/>
      <c r="FD59"/>
    </row>
    <row r="60" spans="2:160" ht="12.75">
      <c r="B60" s="53" t="s">
        <v>84</v>
      </c>
      <c r="C60" s="54">
        <v>54</v>
      </c>
      <c r="D60" s="55" t="s">
        <v>85</v>
      </c>
      <c r="E60" s="57">
        <f>IF(COUNTIF('R1'!$B$7:$B$54,$C60)&gt;0,VLOOKUP($C60,'R1'!$B$7:$T$54,19,FALSE),"")</f>
        <v>80</v>
      </c>
      <c r="F60" s="57">
        <f>IF(COUNTIF('R2'!$B$7:$B$46,$C60)&gt;0,VLOOKUP($C60,'R2'!$B$7:$T$46,19,FALSE),"")</f>
      </c>
      <c r="G60" s="57">
        <f>IF(COUNTIF('R3'!$B$7:$B$30,$C60)&gt;0,VLOOKUP($C60,'R3'!$B$7:$T$30,19,FALSE),"")</f>
      </c>
      <c r="H60" s="57">
        <f>IF(COUNTIF('R4'!$B$7:$B$46,$C60)&gt;0,VLOOKUP($C60,'R4'!$B$7:$T$46,19,FALSE),"")</f>
      </c>
      <c r="I60" s="57">
        <f>IF(COUNTIF('R5'!$B$7:$B$39,$C60)&gt;0,VLOOKUP($C60,'R5'!$B$7:$T$39,19,FALSE),"")</f>
      </c>
      <c r="J60" s="57">
        <f>IF(COUNTIF('R6'!$B$7:$B$36,$C60)&gt;0,VLOOKUP($C60,'R6'!$B$7:$T$36,19,FALSE),"")</f>
      </c>
      <c r="K60" s="58">
        <f>L60/IF(COUNT(E60:J60)&gt;5,5,COUNT(E60:J60))</f>
        <v>80</v>
      </c>
      <c r="L60" s="59">
        <f t="shared" si="1"/>
        <v>80</v>
      </c>
      <c r="ET60"/>
      <c r="EU60"/>
      <c r="EW60"/>
      <c r="EX60"/>
      <c r="EY60"/>
      <c r="EZ60"/>
      <c r="FA60"/>
      <c r="FB60"/>
      <c r="FC60"/>
      <c r="FD60"/>
    </row>
    <row r="61" spans="2:160" ht="12.75">
      <c r="B61" s="53" t="s">
        <v>84</v>
      </c>
      <c r="C61" s="60">
        <v>114</v>
      </c>
      <c r="D61" s="55" t="s">
        <v>86</v>
      </c>
      <c r="E61" s="57">
        <f>IF(COUNTIF('R1'!$B$7:$B$54,$C61)&gt;0,VLOOKUP($C61,'R1'!$B$7:$T$54,19,FALSE),"")</f>
        <v>80</v>
      </c>
      <c r="F61" s="57">
        <f>IF(COUNTIF('R2'!$B$7:$B$46,$C61)&gt;0,VLOOKUP($C61,'R2'!$B$7:$T$46,19,FALSE),"")</f>
      </c>
      <c r="G61" s="57">
        <f>IF(COUNTIF('R3'!$B$7:$B$30,$C61)&gt;0,VLOOKUP($C61,'R3'!$B$7:$T$30,19,FALSE),"")</f>
      </c>
      <c r="H61" s="57">
        <f>IF(COUNTIF('R4'!$B$7:$B$46,$C61)&gt;0,VLOOKUP($C61,'R4'!$B$7:$T$46,19,FALSE),"")</f>
      </c>
      <c r="I61" s="57">
        <f>IF(COUNTIF('R5'!$B$7:$B$39,$C61)&gt;0,VLOOKUP($C61,'R5'!$B$7:$T$39,19,FALSE),"")</f>
      </c>
      <c r="J61" s="57">
        <f>IF(COUNTIF('R6'!$B$7:$B$36,$C61)&gt;0,VLOOKUP($C61,'R6'!$B$7:$T$36,19,FALSE),"")</f>
      </c>
      <c r="K61" s="58">
        <f>L61/IF(COUNT(E61:J61)&gt;5,5,COUNT(E61:J61))</f>
        <v>80</v>
      </c>
      <c r="L61" s="59">
        <f t="shared" si="1"/>
        <v>80</v>
      </c>
      <c r="ET61"/>
      <c r="EU61"/>
      <c r="EW61"/>
      <c r="EX61"/>
      <c r="EY61"/>
      <c r="EZ61"/>
      <c r="FA61"/>
      <c r="FB61"/>
      <c r="FC61"/>
      <c r="FD61"/>
    </row>
    <row r="62" spans="2:160" ht="12.75">
      <c r="B62" s="53">
        <v>53</v>
      </c>
      <c r="C62" s="54">
        <v>79</v>
      </c>
      <c r="D62" s="55" t="s">
        <v>87</v>
      </c>
      <c r="E62" s="57">
        <f>IF(COUNTIF('R1'!$B$7:$B$54,$C62)&gt;0,VLOOKUP($C62,'R1'!$B$7:$T$54,19,FALSE),"")</f>
      </c>
      <c r="F62" s="57">
        <f>IF(COUNTIF('R2'!$B$7:$B$46,$C62)&gt;0,VLOOKUP($C62,'R2'!$B$7:$T$46,19,FALSE),"")</f>
      </c>
      <c r="G62" s="57">
        <f>IF(COUNTIF('R3'!$B$7:$B$30,$C62)&gt;0,VLOOKUP($C62,'R3'!$B$7:$T$30,19,FALSE),"")</f>
      </c>
      <c r="H62" s="57">
        <f>IF(COUNTIF('R4'!$B$7:$B$46,$C62)&gt;0,VLOOKUP($C62,'R4'!$B$7:$T$46,19,FALSE),"")</f>
        <v>78</v>
      </c>
      <c r="I62" s="57">
        <f>IF(COUNTIF('R5'!$B$7:$B$39,$C62)&gt;0,VLOOKUP($C62,'R5'!$B$7:$T$39,19,FALSE),"")</f>
      </c>
      <c r="J62" s="57">
        <f>IF(COUNTIF('R6'!$B$7:$B$36,$C62)&gt;0,VLOOKUP($C62,'R6'!$B$7:$T$36,19,FALSE),"")</f>
      </c>
      <c r="K62" s="58">
        <f>IF(L62=0,0,(L62/IF(COUNT(E62:J62)&gt;5,5,COUNT(E62:J62))))</f>
        <v>78</v>
      </c>
      <c r="L62" s="59">
        <f t="shared" si="1"/>
        <v>78</v>
      </c>
      <c r="ET62"/>
      <c r="EU62"/>
      <c r="EW62"/>
      <c r="EX62"/>
      <c r="EY62"/>
      <c r="EZ62"/>
      <c r="FA62"/>
      <c r="FB62"/>
      <c r="FC62"/>
      <c r="FD62"/>
    </row>
    <row r="63" spans="2:160" ht="12.75">
      <c r="B63" s="53">
        <v>54</v>
      </c>
      <c r="C63" s="62">
        <v>83</v>
      </c>
      <c r="D63" s="63" t="s">
        <v>88</v>
      </c>
      <c r="E63" s="57">
        <f>IF(COUNTIF('R1'!$B$7:$B$54,$C63)&gt;0,VLOOKUP($C63,'R1'!$B$7:$T$54,19,FALSE),"")</f>
      </c>
      <c r="F63" s="57">
        <f>IF(COUNTIF('R2'!$B$7:$B$46,$C63)&gt;0,VLOOKUP($C63,'R2'!$B$7:$T$46,19,FALSE),"")</f>
      </c>
      <c r="G63" s="57">
        <f>IF(COUNTIF('R3'!$B$7:$B$30,$C63)&gt;0,VLOOKUP($C63,'R3'!$B$7:$T$30,19,FALSE),"")</f>
      </c>
      <c r="H63" s="57">
        <f>IF(COUNTIF('R4'!$B$7:$B$46,$C63)&gt;0,VLOOKUP($C63,'R4'!$B$7:$T$46,19,FALSE),"")</f>
      </c>
      <c r="I63" s="57">
        <f>IF(COUNTIF('R5'!$B$7:$B$39,$C63)&gt;0,VLOOKUP($C63,'R5'!$B$7:$T$39,19,FALSE),"")</f>
        <v>75</v>
      </c>
      <c r="J63" s="57">
        <f>IF(COUNTIF('R6'!$B$7:$B$36,$C63)&gt;0,VLOOKUP($C63,'R6'!$B$7:$T$36,19,FALSE),"")</f>
      </c>
      <c r="K63" s="58">
        <f>IF(L63=0,0,(L63/IF(COUNT(E63:J63)&gt;5,5,COUNT(E63:J63))))</f>
        <v>75</v>
      </c>
      <c r="L63" s="59">
        <f t="shared" si="1"/>
        <v>75</v>
      </c>
      <c r="ET63"/>
      <c r="EU63"/>
      <c r="EW63"/>
      <c r="EX63"/>
      <c r="EY63"/>
      <c r="EZ63"/>
      <c r="FA63"/>
      <c r="FB63"/>
      <c r="FC63"/>
      <c r="FD63"/>
    </row>
    <row r="64" spans="2:160" ht="12.75">
      <c r="B64" s="53">
        <v>55</v>
      </c>
      <c r="C64" s="54">
        <v>491</v>
      </c>
      <c r="D64" s="55" t="s">
        <v>89</v>
      </c>
      <c r="E64" s="57">
        <f>IF(COUNTIF('R1'!$B$7:$B$54,$C64)&gt;0,VLOOKUP($C64,'R1'!$B$7:$T$54,19,FALSE),"")</f>
        <v>73</v>
      </c>
      <c r="F64" s="57">
        <f>IF(COUNTIF('R2'!$B$7:$B$46,$C64)&gt;0,VLOOKUP($C64,'R2'!$B$7:$T$46,19,FALSE),"")</f>
      </c>
      <c r="G64" s="57">
        <f>IF(COUNTIF('R3'!$B$7:$B$30,$C64)&gt;0,VLOOKUP($C64,'R3'!$B$7:$T$30,19,FALSE),"")</f>
      </c>
      <c r="H64" s="57">
        <f>IF(COUNTIF('R4'!$B$7:$B$46,$C64)&gt;0,VLOOKUP($C64,'R4'!$B$7:$T$46,19,FALSE),"")</f>
      </c>
      <c r="I64" s="57">
        <f>IF(COUNTIF('R5'!$B$7:$B$39,$C64)&gt;0,VLOOKUP($C64,'R5'!$B$7:$T$39,19,FALSE),"")</f>
      </c>
      <c r="J64" s="57">
        <f>IF(COUNTIF('R6'!$B$7:$B$36,$C64)&gt;0,VLOOKUP($C64,'R6'!$B$7:$T$36,19,FALSE),"")</f>
      </c>
      <c r="K64" s="58">
        <f>L64/IF(COUNT(E64:J64)&gt;5,5,COUNT(E64:J64))</f>
        <v>73</v>
      </c>
      <c r="L64" s="59">
        <f t="shared" si="1"/>
        <v>73</v>
      </c>
      <c r="ET64"/>
      <c r="EU64"/>
      <c r="EW64"/>
      <c r="EX64"/>
      <c r="EY64"/>
      <c r="EZ64"/>
      <c r="FA64"/>
      <c r="FB64"/>
      <c r="FC64"/>
      <c r="FD64"/>
    </row>
    <row r="65" spans="2:160" ht="12.75">
      <c r="B65" s="53">
        <v>56</v>
      </c>
      <c r="C65" s="54">
        <v>270</v>
      </c>
      <c r="D65" s="55" t="s">
        <v>90</v>
      </c>
      <c r="E65" s="57">
        <f>IF(COUNTIF('R1'!$B$7:$B$54,$C65)&gt;0,VLOOKUP($C65,'R1'!$B$7:$T$54,19,FALSE),"")</f>
      </c>
      <c r="F65" s="57">
        <f>IF(COUNTIF('R2'!$B$7:$B$46,$C65)&gt;0,VLOOKUP($C65,'R2'!$B$7:$T$46,19,FALSE),"")</f>
      </c>
      <c r="G65" s="57">
        <f>IF(COUNTIF('R3'!$B$7:$B$30,$C65)&gt;0,VLOOKUP($C65,'R3'!$B$7:$T$30,19,FALSE),"")</f>
      </c>
      <c r="H65" s="57">
        <f>IF(COUNTIF('R4'!$B$7:$B$46,$C65)&gt;0,VLOOKUP($C65,'R4'!$B$7:$T$46,19,FALSE),"")</f>
        <v>72</v>
      </c>
      <c r="I65" s="57">
        <f>IF(COUNTIF('R5'!$B$7:$B$39,$C65)&gt;0,VLOOKUP($C65,'R5'!$B$7:$T$39,19,FALSE),"")</f>
      </c>
      <c r="J65" s="57">
        <f>IF(COUNTIF('R6'!$B$7:$B$36,$C65)&gt;0,VLOOKUP($C65,'R6'!$B$7:$T$36,19,FALSE),"")</f>
      </c>
      <c r="K65" s="58">
        <f>IF(L65=0,0,(L65/IF(COUNT(E65:J65)&gt;5,5,COUNT(E65:J65))))</f>
        <v>72</v>
      </c>
      <c r="L65" s="59">
        <f t="shared" si="1"/>
        <v>72</v>
      </c>
      <c r="ET65"/>
      <c r="EU65"/>
      <c r="EW65"/>
      <c r="EX65"/>
      <c r="EY65"/>
      <c r="EZ65"/>
      <c r="FA65"/>
      <c r="FB65"/>
      <c r="FC65"/>
      <c r="FD65"/>
    </row>
    <row r="66" spans="2:160" ht="12.75">
      <c r="B66" s="53">
        <v>57</v>
      </c>
      <c r="C66" s="54">
        <v>169</v>
      </c>
      <c r="D66" s="55" t="s">
        <v>91</v>
      </c>
      <c r="E66" s="57">
        <f>IF(COUNTIF('R1'!$B$7:$B$54,$C66)&gt;0,VLOOKUP($C66,'R1'!$B$7:$T$54,19,FALSE),"")</f>
      </c>
      <c r="F66" s="57">
        <f>IF(COUNTIF('R2'!$B$7:$B$46,$C66)&gt;0,VLOOKUP($C66,'R2'!$B$7:$T$46,19,FALSE),"")</f>
        <v>70</v>
      </c>
      <c r="G66" s="57">
        <f>IF(COUNTIF('R3'!$B$7:$B$30,$C66)&gt;0,VLOOKUP($C66,'R3'!$B$7:$T$30,19,FALSE),"")</f>
      </c>
      <c r="H66" s="57">
        <f>IF(COUNTIF('R4'!$B$7:$B$46,$C66)&gt;0,VLOOKUP($C66,'R4'!$B$7:$T$46,19,FALSE),"")</f>
      </c>
      <c r="I66" s="57">
        <f>IF(COUNTIF('R5'!$B$7:$B$39,$C66)&gt;0,VLOOKUP($C66,'R5'!$B$7:$T$39,19,FALSE),"")</f>
      </c>
      <c r="J66" s="57">
        <f>IF(COUNTIF('R6'!$B$7:$B$36,$C66)&gt;0,VLOOKUP($C66,'R6'!$B$7:$T$36,19,FALSE),"")</f>
      </c>
      <c r="K66" s="58">
        <f>IF(L66=0,0,(L66/IF(COUNT(E66:J66)&gt;5,5,COUNT(E66:J66))))</f>
        <v>70</v>
      </c>
      <c r="L66" s="59">
        <f t="shared" si="1"/>
        <v>70</v>
      </c>
      <c r="ET66"/>
      <c r="EU66"/>
      <c r="EW66"/>
      <c r="EX66"/>
      <c r="EY66"/>
      <c r="EZ66"/>
      <c r="FA66"/>
      <c r="FB66"/>
      <c r="FC66"/>
      <c r="FD66"/>
    </row>
    <row r="67" spans="2:160" ht="12.75">
      <c r="B67" s="53">
        <v>58</v>
      </c>
      <c r="C67" s="54">
        <v>127</v>
      </c>
      <c r="D67" s="55" t="s">
        <v>92</v>
      </c>
      <c r="E67" s="57">
        <f>IF(COUNTIF('R1'!$B$7:$B$54,$C67)&gt;0,VLOOKUP($C67,'R1'!$B$7:$T$54,19,FALSE),"")</f>
      </c>
      <c r="F67" s="57">
        <f>IF(COUNTIF('R2'!$B$7:$B$46,$C67)&gt;0,VLOOKUP($C67,'R2'!$B$7:$T$46,19,FALSE),"")</f>
        <v>69</v>
      </c>
      <c r="G67" s="57">
        <f>IF(COUNTIF('R3'!$B$7:$B$30,$C67)&gt;0,VLOOKUP($C67,'R3'!$B$7:$T$30,19,FALSE),"")</f>
      </c>
      <c r="H67" s="57">
        <f>IF(COUNTIF('R4'!$B$7:$B$46,$C67)&gt;0,VLOOKUP($C67,'R4'!$B$7:$T$46,19,FALSE),"")</f>
      </c>
      <c r="I67" s="57">
        <f>IF(COUNTIF('R5'!$B$7:$B$39,$C67)&gt;0,VLOOKUP($C67,'R5'!$B$7:$T$39,19,FALSE),"")</f>
      </c>
      <c r="J67" s="57">
        <f>IF(COUNTIF('R6'!$B$7:$B$36,$C67)&gt;0,VLOOKUP($C67,'R6'!$B$7:$T$36,19,FALSE),"")</f>
      </c>
      <c r="K67" s="58">
        <f>IF(L67=0,0,(L67/IF(COUNT(E67:J67)&gt;5,5,COUNT(E67:J67))))</f>
        <v>69</v>
      </c>
      <c r="L67" s="59">
        <f t="shared" si="1"/>
        <v>69</v>
      </c>
      <c r="ET67"/>
      <c r="EU67"/>
      <c r="EW67"/>
      <c r="EX67"/>
      <c r="EY67"/>
      <c r="EZ67"/>
      <c r="FA67"/>
      <c r="FB67"/>
      <c r="FC67"/>
      <c r="FD67"/>
    </row>
    <row r="68" spans="2:160" ht="12.75">
      <c r="B68" s="53">
        <v>59</v>
      </c>
      <c r="C68" s="54">
        <v>248</v>
      </c>
      <c r="D68" s="55" t="s">
        <v>93</v>
      </c>
      <c r="E68" s="57">
        <f>IF(COUNTIF('R1'!$B$7:$B$54,$C68)&gt;0,VLOOKUP($C68,'R1'!$B$7:$T$54,19,FALSE),"")</f>
      </c>
      <c r="F68" s="57">
        <f>IF(COUNTIF('R2'!$B$7:$B$46,$C68)&gt;0,VLOOKUP($C68,'R2'!$B$7:$T$46,19,FALSE),"")</f>
        <v>68</v>
      </c>
      <c r="G68" s="57">
        <f>IF(COUNTIF('R3'!$B$7:$B$30,$C68)&gt;0,VLOOKUP($C68,'R3'!$B$7:$T$30,19,FALSE),"")</f>
      </c>
      <c r="H68" s="57">
        <f>IF(COUNTIF('R4'!$B$7:$B$46,$C68)&gt;0,VLOOKUP($C68,'R4'!$B$7:$T$46,19,FALSE),"")</f>
      </c>
      <c r="I68" s="57">
        <f>IF(COUNTIF('R5'!$B$7:$B$39,$C68)&gt;0,VLOOKUP($C68,'R5'!$B$7:$T$39,19,FALSE),"")</f>
      </c>
      <c r="J68" s="57">
        <f>IF(COUNTIF('R6'!$B$7:$B$36,$C68)&gt;0,VLOOKUP($C68,'R6'!$B$7:$T$36,19,FALSE),"")</f>
      </c>
      <c r="K68" s="58">
        <f>IF(L68=0,0,(L68/IF(COUNT(E68:J68)&gt;5,5,COUNT(E68:J68))))</f>
        <v>68</v>
      </c>
      <c r="L68" s="59">
        <f t="shared" si="1"/>
        <v>68</v>
      </c>
      <c r="ET68"/>
      <c r="EU68"/>
      <c r="EW68"/>
      <c r="EX68"/>
      <c r="EY68"/>
      <c r="EZ68"/>
      <c r="FA68"/>
      <c r="FB68"/>
      <c r="FC68"/>
      <c r="FD68"/>
    </row>
    <row r="69" spans="2:160" ht="12.75">
      <c r="B69" s="53">
        <v>60</v>
      </c>
      <c r="C69" s="54">
        <v>173</v>
      </c>
      <c r="D69" s="55" t="s">
        <v>94</v>
      </c>
      <c r="E69" s="57">
        <f>IF(COUNTIF('R1'!$B$7:$B$54,$C69)&gt;0,VLOOKUP($C69,'R1'!$B$7:$T$54,19,FALSE),"")</f>
        <v>65</v>
      </c>
      <c r="F69" s="57">
        <f>IF(COUNTIF('R2'!$B$7:$B$46,$C69)&gt;0,VLOOKUP($C69,'R2'!$B$7:$T$46,19,FALSE),"")</f>
      </c>
      <c r="G69" s="57">
        <f>IF(COUNTIF('R3'!$B$7:$B$30,$C69)&gt;0,VLOOKUP($C69,'R3'!$B$7:$T$30,19,FALSE),"")</f>
      </c>
      <c r="H69" s="57">
        <f>IF(COUNTIF('R4'!$B$7:$B$46,$C69)&gt;0,VLOOKUP($C69,'R4'!$B$7:$T$46,19,FALSE),"")</f>
      </c>
      <c r="I69" s="57">
        <f>IF(COUNTIF('R5'!$B$7:$B$39,$C69)&gt;0,VLOOKUP($C69,'R5'!$B$7:$T$39,19,FALSE),"")</f>
      </c>
      <c r="J69" s="57">
        <f>IF(COUNTIF('R6'!$B$7:$B$36,$C69)&gt;0,VLOOKUP($C69,'R6'!$B$7:$T$36,19,FALSE),"")</f>
      </c>
      <c r="K69" s="58">
        <f>L69/IF(COUNT(E69:J69)&gt;5,5,COUNT(E69:J69))</f>
        <v>65</v>
      </c>
      <c r="L69" s="59">
        <f t="shared" si="1"/>
        <v>65</v>
      </c>
      <c r="ET69"/>
      <c r="EU69"/>
      <c r="EW69"/>
      <c r="EX69"/>
      <c r="EY69"/>
      <c r="EZ69"/>
      <c r="FA69"/>
      <c r="FB69"/>
      <c r="FC69"/>
      <c r="FD69"/>
    </row>
    <row r="70" spans="2:160" ht="12.75">
      <c r="B70" s="53" t="s">
        <v>95</v>
      </c>
      <c r="C70" s="54">
        <v>36</v>
      </c>
      <c r="D70" s="55" t="s">
        <v>96</v>
      </c>
      <c r="E70" s="57">
        <f>IF(COUNTIF('R1'!$B$7:$B$54,$C70)&gt;0,VLOOKUP($C70,'R1'!$B$7:$T$54,19,FALSE),"")</f>
      </c>
      <c r="F70" s="57">
        <f>IF(COUNTIF('R2'!$B$7:$B$46,$C70)&gt;0,VLOOKUP($C70,'R2'!$B$7:$T$46,19,FALSE),"")</f>
      </c>
      <c r="G70" s="57">
        <f>IF(COUNTIF('R3'!$B$7:$B$30,$C70)&gt;0,VLOOKUP($C70,'R3'!$B$7:$T$30,19,FALSE),"")</f>
      </c>
      <c r="H70" s="57">
        <f>IF(COUNTIF('R4'!$B$7:$B$46,$C70)&gt;0,VLOOKUP($C70,'R4'!$B$7:$T$46,19,FALSE),"")</f>
        <v>60</v>
      </c>
      <c r="I70" s="57">
        <f>IF(COUNTIF('R5'!$B$7:$B$39,$C70)&gt;0,VLOOKUP($C70,'R5'!$B$7:$T$39,19,FALSE),"")</f>
      </c>
      <c r="J70" s="57">
        <f>IF(COUNTIF('R6'!$B$7:$B$36,$C70)&gt;0,VLOOKUP($C70,'R6'!$B$7:$T$36,19,FALSE),"")</f>
      </c>
      <c r="K70" s="58">
        <f>IF(L70=0,0,(L70/IF(COUNT(E70:J70)&gt;5,5,COUNT(E70:J70))))</f>
        <v>60</v>
      </c>
      <c r="L70" s="59">
        <f t="shared" si="1"/>
        <v>60</v>
      </c>
      <c r="ET70"/>
      <c r="EU70"/>
      <c r="EW70"/>
      <c r="EX70"/>
      <c r="EY70"/>
      <c r="EZ70"/>
      <c r="FA70"/>
      <c r="FB70"/>
      <c r="FC70"/>
      <c r="FD70"/>
    </row>
    <row r="71" spans="2:160" ht="12.75">
      <c r="B71" s="53" t="s">
        <v>95</v>
      </c>
      <c r="C71" s="54">
        <v>117</v>
      </c>
      <c r="D71" s="55" t="s">
        <v>97</v>
      </c>
      <c r="E71" s="57">
        <f>IF(COUNTIF('R1'!$B$7:$B$54,$C71)&gt;0,VLOOKUP($C71,'R1'!$B$7:$T$54,19,FALSE),"")</f>
      </c>
      <c r="F71" s="57">
        <f>IF(COUNTIF('R2'!$B$7:$B$46,$C71)&gt;0,VLOOKUP($C71,'R2'!$B$7:$T$46,19,FALSE),"")</f>
      </c>
      <c r="G71" s="57">
        <f>IF(COUNTIF('R3'!$B$7:$B$30,$C71)&gt;0,VLOOKUP($C71,'R3'!$B$7:$T$30,19,FALSE),"")</f>
      </c>
      <c r="H71" s="57">
        <f>IF(COUNTIF('R4'!$B$7:$B$46,$C71)&gt;0,VLOOKUP($C71,'R4'!$B$7:$T$46,19,FALSE),"")</f>
        <v>60</v>
      </c>
      <c r="I71" s="57">
        <f>IF(COUNTIF('R5'!$B$7:$B$39,$C71)&gt;0,VLOOKUP($C71,'R5'!$B$7:$T$39,19,FALSE),"")</f>
      </c>
      <c r="J71" s="57">
        <f>IF(COUNTIF('R6'!$B$7:$B$36,$C71)&gt;0,VLOOKUP($C71,'R6'!$B$7:$T$36,19,FALSE),"")</f>
      </c>
      <c r="K71" s="58">
        <f>IF(L71=0,0,(L71/IF(COUNT(E71:J71)&gt;5,5,COUNT(E71:J71))))</f>
        <v>60</v>
      </c>
      <c r="L71" s="59">
        <f t="shared" si="1"/>
        <v>60</v>
      </c>
      <c r="ET71"/>
      <c r="EU71"/>
      <c r="EW71"/>
      <c r="EX71"/>
      <c r="EY71"/>
      <c r="EZ71"/>
      <c r="FA71"/>
      <c r="FB71"/>
      <c r="FC71"/>
      <c r="FD71"/>
    </row>
    <row r="72" spans="2:160" ht="12.75">
      <c r="B72" s="53" t="s">
        <v>98</v>
      </c>
      <c r="C72" s="62">
        <v>93</v>
      </c>
      <c r="D72" s="63" t="s">
        <v>99</v>
      </c>
      <c r="E72" s="57">
        <f>IF(COUNTIF('R1'!$B$7:$B$54,$C72)&gt;0,VLOOKUP($C72,'R1'!$B$7:$T$54,19,FALSE),"")</f>
      </c>
      <c r="F72" s="57">
        <f>IF(COUNTIF('R2'!$B$7:$B$46,$C72)&gt;0,VLOOKUP($C72,'R2'!$B$7:$T$46,19,FALSE),"")</f>
      </c>
      <c r="G72" s="57">
        <f>IF(COUNTIF('R3'!$B$7:$B$30,$C72)&gt;0,VLOOKUP($C72,'R3'!$B$7:$T$30,19,FALSE),"")</f>
      </c>
      <c r="H72" s="57">
        <f>IF(COUNTIF('R4'!$B$7:$B$46,$C72)&gt;0,VLOOKUP($C72,'R4'!$B$7:$T$46,19,FALSE),"")</f>
      </c>
      <c r="I72" s="57">
        <f>IF(COUNTIF('R5'!$B$7:$B$39,$C72)&gt;0,VLOOKUP($C72,'R5'!$B$7:$T$39,19,FALSE),"")</f>
        <v>59</v>
      </c>
      <c r="J72" s="57">
        <f>IF(COUNTIF('R6'!$B$7:$B$36,$C72)&gt;0,VLOOKUP($C72,'R6'!$B$7:$T$36,19,FALSE),"")</f>
      </c>
      <c r="K72" s="58">
        <f>IF(L72=0,0,(L72/IF(COUNT(E72:J72)&gt;5,5,COUNT(E72:J72))))</f>
        <v>59</v>
      </c>
      <c r="L72" s="59">
        <f t="shared" si="1"/>
        <v>59</v>
      </c>
      <c r="ET72"/>
      <c r="EU72"/>
      <c r="EW72"/>
      <c r="EX72"/>
      <c r="EY72"/>
      <c r="EZ72"/>
      <c r="FA72"/>
      <c r="FB72"/>
      <c r="FC72"/>
      <c r="FD72"/>
    </row>
    <row r="73" spans="2:160" ht="12.75">
      <c r="B73" s="53" t="s">
        <v>98</v>
      </c>
      <c r="C73" s="62">
        <v>611</v>
      </c>
      <c r="D73" s="63" t="s">
        <v>100</v>
      </c>
      <c r="E73" s="57">
        <f>IF(COUNTIF('R1'!$B$7:$B$54,$C73)&gt;0,VLOOKUP($C73,'R1'!$B$7:$T$54,19,FALSE),"")</f>
      </c>
      <c r="F73" s="57">
        <f>IF(COUNTIF('R2'!$B$7:$B$46,$C73)&gt;0,VLOOKUP($C73,'R2'!$B$7:$T$46,19,FALSE),"")</f>
      </c>
      <c r="G73" s="57">
        <f>IF(COUNTIF('R3'!$B$7:$B$30,$C73)&gt;0,VLOOKUP($C73,'R3'!$B$7:$T$30,19,FALSE),"")</f>
      </c>
      <c r="H73" s="57">
        <f>IF(COUNTIF('R4'!$B$7:$B$46,$C73)&gt;0,VLOOKUP($C73,'R4'!$B$7:$T$46,19,FALSE),"")</f>
      </c>
      <c r="I73" s="57">
        <f>IF(COUNTIF('R5'!$B$7:$B$39,$C73)&gt;0,VLOOKUP($C73,'R5'!$B$7:$T$39,19,FALSE),"")</f>
        <v>59</v>
      </c>
      <c r="J73" s="57">
        <f>IF(COUNTIF('R6'!$B$7:$B$36,$C73)&gt;0,VLOOKUP($C73,'R6'!$B$7:$T$36,19,FALSE),"")</f>
      </c>
      <c r="K73" s="58">
        <f>IF(L73=0,0,(L73/IF(COUNT(E73:J73)&gt;5,5,COUNT(E73:J73))))</f>
        <v>59</v>
      </c>
      <c r="L73" s="59">
        <f t="shared" si="1"/>
        <v>59</v>
      </c>
      <c r="ET73"/>
      <c r="EU73"/>
      <c r="EW73"/>
      <c r="EX73"/>
      <c r="EY73"/>
      <c r="EZ73"/>
      <c r="FA73"/>
      <c r="FB73"/>
      <c r="FC73"/>
      <c r="FD73"/>
    </row>
    <row r="74" spans="2:160" ht="12.75">
      <c r="B74" s="53">
        <v>65</v>
      </c>
      <c r="C74" s="60">
        <v>14</v>
      </c>
      <c r="D74" s="55" t="s">
        <v>101</v>
      </c>
      <c r="E74" s="57">
        <f>IF(COUNTIF('R1'!$B$7:$B$54,$C74)&gt;0,VLOOKUP($C74,'R1'!$B$7:$T$54,19,FALSE),"")</f>
        <v>51</v>
      </c>
      <c r="F74" s="57">
        <f>IF(COUNTIF('R2'!$B$7:$B$46,$C74)&gt;0,VLOOKUP($C74,'R2'!$B$7:$T$46,19,FALSE),"")</f>
      </c>
      <c r="G74" s="57">
        <f>IF(COUNTIF('R3'!$B$7:$B$30,$C74)&gt;0,VLOOKUP($C74,'R3'!$B$7:$T$30,19,FALSE),"")</f>
      </c>
      <c r="H74" s="57">
        <f>IF(COUNTIF('R4'!$B$7:$B$46,$C74)&gt;0,VLOOKUP($C74,'R4'!$B$7:$T$46,19,FALSE),"")</f>
      </c>
      <c r="I74" s="57">
        <f>IF(COUNTIF('R5'!$B$7:$B$39,$C74)&gt;0,VLOOKUP($C74,'R5'!$B$7:$T$39,19,FALSE),"")</f>
      </c>
      <c r="J74" s="57">
        <f>IF(COUNTIF('R6'!$B$7:$B$36,$C74)&gt;0,VLOOKUP($C74,'R6'!$B$7:$T$36,19,FALSE),"")</f>
      </c>
      <c r="K74" s="58">
        <f>L74/IF(COUNT(E74:J74)&gt;5,5,COUNT(E74:J74))</f>
        <v>51</v>
      </c>
      <c r="L74" s="59">
        <f t="shared" si="1"/>
        <v>51</v>
      </c>
      <c r="ET74"/>
      <c r="EU74"/>
      <c r="EW74"/>
      <c r="EX74"/>
      <c r="EY74"/>
      <c r="EZ74"/>
      <c r="FA74"/>
      <c r="FB74"/>
      <c r="FC74"/>
      <c r="FD74"/>
    </row>
    <row r="75" spans="2:160" ht="12.75">
      <c r="B75" s="53" t="s">
        <v>102</v>
      </c>
      <c r="C75" s="54">
        <v>32</v>
      </c>
      <c r="D75" s="55" t="s">
        <v>103</v>
      </c>
      <c r="E75" s="57">
        <f>IF(COUNTIF('R1'!$B$7:$B$54,$C75)&gt;0,VLOOKUP($C75,'R1'!$B$7:$T$54,19,FALSE),"")</f>
        <v>47</v>
      </c>
      <c r="F75" s="57">
        <f>IF(COUNTIF('R2'!$B$7:$B$46,$C75)&gt;0,VLOOKUP($C75,'R2'!$B$7:$T$46,19,FALSE),"")</f>
      </c>
      <c r="G75" s="57">
        <f>IF(COUNTIF('R3'!$B$7:$B$30,$C75)&gt;0,VLOOKUP($C75,'R3'!$B$7:$T$30,19,FALSE),"")</f>
      </c>
      <c r="H75" s="57">
        <f>IF(COUNTIF('R4'!$B$7:$B$46,$C75)&gt;0,VLOOKUP($C75,'R4'!$B$7:$T$46,19,FALSE),"")</f>
      </c>
      <c r="I75" s="57">
        <f>IF(COUNTIF('R5'!$B$7:$B$39,$C75)&gt;0,VLOOKUP($C75,'R5'!$B$7:$T$39,19,FALSE),"")</f>
      </c>
      <c r="J75" s="57">
        <f>IF(COUNTIF('R6'!$B$7:$B$36,$C75)&gt;0,VLOOKUP($C75,'R6'!$B$7:$T$36,19,FALSE),"")</f>
      </c>
      <c r="K75" s="58">
        <f>L75/IF(COUNT(E75:J75)&gt;5,5,COUNT(E75:J75))</f>
        <v>47</v>
      </c>
      <c r="L75" s="59">
        <f t="shared" si="1"/>
        <v>47</v>
      </c>
      <c r="ET75"/>
      <c r="EU75"/>
      <c r="EW75"/>
      <c r="EX75"/>
      <c r="EY75"/>
      <c r="EZ75"/>
      <c r="FA75"/>
      <c r="FB75"/>
      <c r="FC75"/>
      <c r="FD75"/>
    </row>
    <row r="76" spans="2:160" ht="12.75">
      <c r="B76" s="53" t="s">
        <v>102</v>
      </c>
      <c r="C76" s="54">
        <v>285</v>
      </c>
      <c r="D76" s="55" t="s">
        <v>104</v>
      </c>
      <c r="E76" s="57">
        <f>IF(COUNTIF('R1'!$B$7:$B$54,$C76)&gt;0,VLOOKUP($C76,'R1'!$B$7:$T$54,19,FALSE),"")</f>
      </c>
      <c r="F76" s="57">
        <f>IF(COUNTIF('R2'!$B$7:$B$46,$C76)&gt;0,VLOOKUP($C76,'R2'!$B$7:$T$46,19,FALSE),"")</f>
        <v>47</v>
      </c>
      <c r="G76" s="57">
        <f>IF(COUNTIF('R3'!$B$7:$B$30,$C76)&gt;0,VLOOKUP($C76,'R3'!$B$7:$T$30,19,FALSE),"")</f>
      </c>
      <c r="H76" s="57">
        <f>IF(COUNTIF('R4'!$B$7:$B$46,$C76)&gt;0,VLOOKUP($C76,'R4'!$B$7:$T$46,19,FALSE),"")</f>
      </c>
      <c r="I76" s="57">
        <f>IF(COUNTIF('R5'!$B$7:$B$39,$C76)&gt;0,VLOOKUP($C76,'R5'!$B$7:$T$39,19,FALSE),"")</f>
      </c>
      <c r="J76" s="57">
        <f>IF(COUNTIF('R6'!$B$7:$B$36,$C76)&gt;0,VLOOKUP($C76,'R6'!$B$7:$T$36,19,FALSE),"")</f>
      </c>
      <c r="K76" s="58">
        <f>IF(L76=0,0,(L76/IF(COUNT(E76:J76)&gt;5,5,COUNT(E76:J76))))</f>
        <v>47</v>
      </c>
      <c r="L76" s="59">
        <f t="shared" si="1"/>
        <v>47</v>
      </c>
      <c r="ET76"/>
      <c r="EU76"/>
      <c r="EW76"/>
      <c r="EX76"/>
      <c r="EY76"/>
      <c r="EZ76"/>
      <c r="FA76"/>
      <c r="FB76"/>
      <c r="FC76"/>
      <c r="FD76"/>
    </row>
    <row r="77" spans="2:160" ht="12.75">
      <c r="B77" s="53">
        <v>68</v>
      </c>
      <c r="C77" s="54">
        <v>595</v>
      </c>
      <c r="D77" s="55" t="s">
        <v>105</v>
      </c>
      <c r="E77" s="57">
        <f>IF(COUNTIF('R1'!$B$7:$B$54,$C77)&gt;0,VLOOKUP($C77,'R1'!$B$7:$T$54,19,FALSE),"")</f>
        <v>45</v>
      </c>
      <c r="F77" s="57">
        <f>IF(COUNTIF('R2'!$B$7:$B$46,$C77)&gt;0,VLOOKUP($C77,'R2'!$B$7:$T$46,19,FALSE),"")</f>
      </c>
      <c r="G77" s="57">
        <f>IF(COUNTIF('R3'!$B$7:$B$30,$C77)&gt;0,VLOOKUP($C77,'R3'!$B$7:$T$30,19,FALSE),"")</f>
      </c>
      <c r="H77" s="57">
        <f>IF(COUNTIF('R4'!$B$7:$B$46,$C77)&gt;0,VLOOKUP($C77,'R4'!$B$7:$T$46,19,FALSE),"")</f>
      </c>
      <c r="I77" s="57">
        <f>IF(COUNTIF('R5'!$B$7:$B$39,$C77)&gt;0,VLOOKUP($C77,'R5'!$B$7:$T$39,19,FALSE),"")</f>
      </c>
      <c r="J77" s="57">
        <f>IF(COUNTIF('R6'!$B$7:$B$36,$C77)&gt;0,VLOOKUP($C77,'R6'!$B$7:$T$36,19,FALSE),"")</f>
      </c>
      <c r="K77" s="58">
        <f>L77/IF(COUNT(E77:J77)&gt;5,5,COUNT(E77:J77))</f>
        <v>45</v>
      </c>
      <c r="L77" s="59">
        <f t="shared" si="1"/>
        <v>45</v>
      </c>
      <c r="ET77"/>
      <c r="EU77"/>
      <c r="EW77"/>
      <c r="EX77"/>
      <c r="EY77"/>
      <c r="EZ77"/>
      <c r="FA77"/>
      <c r="FB77"/>
      <c r="FC77"/>
      <c r="FD77"/>
    </row>
    <row r="78" spans="2:160" ht="12.75">
      <c r="B78" s="53">
        <v>69</v>
      </c>
      <c r="C78" s="54">
        <v>572</v>
      </c>
      <c r="D78" s="55" t="s">
        <v>106</v>
      </c>
      <c r="E78" s="57">
        <f>IF(COUNTIF('R1'!$B$7:$B$54,$C78)&gt;0,VLOOKUP($C78,'R1'!$B$7:$T$54,19,FALSE),"")</f>
        <v>40</v>
      </c>
      <c r="F78" s="57">
        <f>IF(COUNTIF('R2'!$B$7:$B$46,$C78)&gt;0,VLOOKUP($C78,'R2'!$B$7:$T$46,19,FALSE),"")</f>
      </c>
      <c r="G78" s="57">
        <f>IF(COUNTIF('R3'!$B$7:$B$30,$C78)&gt;0,VLOOKUP($C78,'R3'!$B$7:$T$30,19,FALSE),"")</f>
      </c>
      <c r="H78" s="57">
        <f>IF(COUNTIF('R4'!$B$7:$B$46,$C78)&gt;0,VLOOKUP($C78,'R4'!$B$7:$T$46,19,FALSE),"")</f>
      </c>
      <c r="I78" s="57">
        <f>IF(COUNTIF('R5'!$B$7:$B$39,$C78)&gt;0,VLOOKUP($C78,'R5'!$B$7:$T$39,19,FALSE),"")</f>
      </c>
      <c r="J78" s="57">
        <f>IF(COUNTIF('R6'!$B$7:$B$36,$C78)&gt;0,VLOOKUP($C78,'R6'!$B$7:$T$36,19,FALSE),"")</f>
      </c>
      <c r="K78" s="58">
        <f>L78/IF(COUNT(E78:J78)&gt;5,5,COUNT(E78:J78))</f>
        <v>40</v>
      </c>
      <c r="L78" s="59">
        <f t="shared" si="1"/>
        <v>40</v>
      </c>
      <c r="ET78"/>
      <c r="EU78"/>
      <c r="EW78"/>
      <c r="EX78"/>
      <c r="EY78"/>
      <c r="EZ78"/>
      <c r="FA78"/>
      <c r="FB78"/>
      <c r="FC78"/>
      <c r="FD78"/>
    </row>
    <row r="79" spans="2:160" ht="12.75">
      <c r="B79" s="53">
        <v>70</v>
      </c>
      <c r="C79" s="67"/>
      <c r="D79" s="68"/>
      <c r="E79" s="57">
        <f>IF(COUNTIF('R1'!$B$7:$B$54,$C79)&gt;0,VLOOKUP($C79,'R1'!$B$7:$T$54,19,FALSE),"")</f>
      </c>
      <c r="F79" s="57">
        <f>IF(COUNTIF('R2'!$B$7:$B$46,$C79)&gt;0,VLOOKUP($C79,'R2'!$B$7:$T$46,19,FALSE),"")</f>
      </c>
      <c r="G79" s="57">
        <f>IF(COUNTIF('R3'!$B$7:$B$30,$C79)&gt;0,VLOOKUP($C79,'R3'!$B$7:$T$30,19,FALSE),"")</f>
      </c>
      <c r="H79" s="57">
        <f>IF(COUNTIF('R4'!$B$7:$B$46,$C79)&gt;0,VLOOKUP($C79,'R4'!$B$7:$T$46,19,FALSE),"")</f>
      </c>
      <c r="I79" s="57">
        <f>IF(COUNTIF('R5'!$B$7:$B$39,$C79)&gt;0,VLOOKUP($C79,'R5'!$B$7:$T$39,19,FALSE),"")</f>
      </c>
      <c r="J79" s="57">
        <f>IF(COUNTIF('R6'!$B$7:$B$36,$C79)&gt;0,VLOOKUP($C79,'R6'!$B$7:$T$36,19,FALSE),"")</f>
      </c>
      <c r="K79" s="58">
        <f aca="true" t="shared" si="4" ref="K79:K89">IF(L79=0,0,(L79/IF(COUNT(E79:J79)&gt;5,5,COUNT(E79:J79))))</f>
        <v>0</v>
      </c>
      <c r="L79" s="59">
        <f t="shared" si="1"/>
        <v>0</v>
      </c>
      <c r="ET79"/>
      <c r="EU79"/>
      <c r="EW79"/>
      <c r="EX79"/>
      <c r="EY79"/>
      <c r="EZ79"/>
      <c r="FA79"/>
      <c r="FB79"/>
      <c r="FC79"/>
      <c r="FD79"/>
    </row>
    <row r="80" spans="2:160" ht="12.75">
      <c r="B80" s="53">
        <v>71</v>
      </c>
      <c r="C80" s="67"/>
      <c r="D80" s="68"/>
      <c r="E80" s="57">
        <f>IF(COUNTIF('R1'!$B$7:$B$54,$C80)&gt;0,VLOOKUP($C80,'R1'!$B$7:$T$54,19,FALSE),"")</f>
      </c>
      <c r="F80" s="57">
        <f>IF(COUNTIF('R2'!$B$7:$B$46,$C80)&gt;0,VLOOKUP($C80,'R2'!$B$7:$T$46,19,FALSE),"")</f>
      </c>
      <c r="G80" s="57">
        <f>IF(COUNTIF('R3'!$B$7:$B$30,$C80)&gt;0,VLOOKUP($C80,'R3'!$B$7:$T$30,19,FALSE),"")</f>
      </c>
      <c r="H80" s="57">
        <f>IF(COUNTIF('R4'!$B$7:$B$46,$C80)&gt;0,VLOOKUP($C80,'R4'!$B$7:$T$46,19,FALSE),"")</f>
      </c>
      <c r="I80" s="57">
        <f>IF(COUNTIF('R5'!$B$7:$B$39,$C80)&gt;0,VLOOKUP($C80,'R5'!$B$7:$T$39,19,FALSE),"")</f>
      </c>
      <c r="J80" s="57">
        <f>IF(COUNTIF('R6'!$B$7:$B$36,$C80)&gt;0,VLOOKUP($C80,'R6'!$B$7:$T$36,19,FALSE),"")</f>
      </c>
      <c r="K80" s="58">
        <f t="shared" si="4"/>
        <v>0</v>
      </c>
      <c r="L80" s="59">
        <f t="shared" si="1"/>
        <v>0</v>
      </c>
      <c r="ET80"/>
      <c r="EU80"/>
      <c r="EW80"/>
      <c r="EX80"/>
      <c r="EY80"/>
      <c r="EZ80"/>
      <c r="FA80"/>
      <c r="FB80"/>
      <c r="FC80"/>
      <c r="FD80"/>
    </row>
    <row r="81" spans="2:160" ht="12.75">
      <c r="B81" s="53">
        <v>72</v>
      </c>
      <c r="C81" s="67"/>
      <c r="D81" s="68"/>
      <c r="E81" s="57">
        <f>IF(COUNTIF('R1'!$B$7:$B$54,$C81)&gt;0,VLOOKUP($C81,'R1'!$B$7:$T$54,19,FALSE),"")</f>
      </c>
      <c r="F81" s="57">
        <f>IF(COUNTIF('R2'!$B$7:$B$46,$C81)&gt;0,VLOOKUP($C81,'R2'!$B$7:$T$46,19,FALSE),"")</f>
      </c>
      <c r="G81" s="57">
        <f>IF(COUNTIF('R3'!$B$7:$B$30,$C81)&gt;0,VLOOKUP($C81,'R3'!$B$7:$T$30,19,FALSE),"")</f>
      </c>
      <c r="H81" s="57">
        <f>IF(COUNTIF('R4'!$B$7:$B$46,$C81)&gt;0,VLOOKUP($C81,'R4'!$B$7:$T$46,19,FALSE),"")</f>
      </c>
      <c r="I81" s="57">
        <f>IF(COUNTIF('R5'!$B$7:$B$39,$C81)&gt;0,VLOOKUP($C81,'R5'!$B$7:$T$39,19,FALSE),"")</f>
      </c>
      <c r="J81" s="57">
        <f>IF(COUNTIF('R6'!$B$7:$B$36,$C81)&gt;0,VLOOKUP($C81,'R6'!$B$7:$T$36,19,FALSE),"")</f>
      </c>
      <c r="K81" s="58">
        <f t="shared" si="4"/>
        <v>0</v>
      </c>
      <c r="L81" s="59">
        <f t="shared" si="1"/>
        <v>0</v>
      </c>
      <c r="ET81"/>
      <c r="EU81"/>
      <c r="EW81"/>
      <c r="EX81"/>
      <c r="EY81"/>
      <c r="EZ81"/>
      <c r="FA81"/>
      <c r="FB81"/>
      <c r="FC81"/>
      <c r="FD81"/>
    </row>
    <row r="82" spans="2:160" ht="12.75">
      <c r="B82" s="53">
        <v>73</v>
      </c>
      <c r="C82" s="54"/>
      <c r="D82" s="69"/>
      <c r="E82" s="57">
        <f>IF(COUNTIF('R1'!$B$7:$B$54,$C82)&gt;0,VLOOKUP($C82,'R1'!$B$7:$T$54,19,FALSE),"")</f>
      </c>
      <c r="F82" s="57">
        <f>IF(COUNTIF('R2'!$B$7:$B$46,$C82)&gt;0,VLOOKUP($C82,'R2'!$B$7:$T$46,19,FALSE),"")</f>
      </c>
      <c r="G82" s="57">
        <f>IF(COUNTIF('R3'!$B$7:$B$30,$C82)&gt;0,VLOOKUP($C82,'R3'!$B$7:$T$30,19,FALSE),"")</f>
      </c>
      <c r="H82" s="57">
        <f>IF(COUNTIF('R4'!$B$7:$B$46,$C82)&gt;0,VLOOKUP($C82,'R4'!$B$7:$T$46,19,FALSE),"")</f>
      </c>
      <c r="I82" s="57">
        <f>IF(COUNTIF('R5'!$B$7:$B$39,$C82)&gt;0,VLOOKUP($C82,'R5'!$B$7:$T$39,19,FALSE),"")</f>
      </c>
      <c r="J82" s="57">
        <f>IF(COUNTIF('R6'!$B$7:$B$36,$C82)&gt;0,VLOOKUP($C82,'R6'!$B$7:$T$36,19,FALSE),"")</f>
      </c>
      <c r="K82" s="58">
        <f t="shared" si="4"/>
        <v>0</v>
      </c>
      <c r="L82" s="59">
        <f t="shared" si="1"/>
        <v>0</v>
      </c>
      <c r="ET82"/>
      <c r="EU82"/>
      <c r="EW82"/>
      <c r="EX82"/>
      <c r="EY82"/>
      <c r="EZ82"/>
      <c r="FA82"/>
      <c r="FB82"/>
      <c r="FC82"/>
      <c r="FD82"/>
    </row>
    <row r="83" spans="2:160" ht="12.75">
      <c r="B83" s="53">
        <v>74</v>
      </c>
      <c r="C83" s="54"/>
      <c r="D83" s="55"/>
      <c r="E83" s="57">
        <f>IF(COUNTIF('R1'!$B$7:$B$54,$C83)&gt;0,VLOOKUP($C83,'R1'!$B$7:$T$54,19,FALSE),"")</f>
      </c>
      <c r="F83" s="57">
        <f>IF(COUNTIF('R2'!$B$7:$B$46,$C83)&gt;0,VLOOKUP($C83,'R2'!$B$7:$T$46,19,FALSE),"")</f>
      </c>
      <c r="G83" s="57">
        <f>IF(COUNTIF('R3'!$B$7:$B$30,$C83)&gt;0,VLOOKUP($C83,'R3'!$B$7:$T$30,19,FALSE),"")</f>
      </c>
      <c r="H83" s="57">
        <f>IF(COUNTIF('R4'!$B$7:$B$46,$C83)&gt;0,VLOOKUP($C83,'R4'!$B$7:$T$46,19,FALSE),"")</f>
      </c>
      <c r="I83" s="57">
        <f>IF(COUNTIF('R5'!$B$7:$B$39,$C83)&gt;0,VLOOKUP($C83,'R5'!$B$7:$T$39,19,FALSE),"")</f>
      </c>
      <c r="J83" s="57">
        <f>IF(COUNTIF('R6'!$B$7:$B$36,$C83)&gt;0,VLOOKUP($C83,'R6'!$B$7:$T$36,19,FALSE),"")</f>
      </c>
      <c r="K83" s="58">
        <f t="shared" si="4"/>
        <v>0</v>
      </c>
      <c r="L83" s="59">
        <f t="shared" si="1"/>
        <v>0</v>
      </c>
      <c r="ET83"/>
      <c r="EU83"/>
      <c r="EW83"/>
      <c r="EX83"/>
      <c r="EY83"/>
      <c r="EZ83"/>
      <c r="FA83"/>
      <c r="FB83"/>
      <c r="FC83"/>
      <c r="FD83"/>
    </row>
    <row r="84" spans="2:160" ht="12.75">
      <c r="B84" s="53">
        <v>75</v>
      </c>
      <c r="C84" s="54"/>
      <c r="D84" s="55"/>
      <c r="E84" s="57">
        <f>IF(COUNTIF('R1'!$B$7:$B$54,$C84)&gt;0,VLOOKUP($C84,'R1'!$B$7:$T$54,19,FALSE),"")</f>
      </c>
      <c r="F84" s="57">
        <f>IF(COUNTIF('R2'!$B$7:$B$46,$C84)&gt;0,VLOOKUP($C84,'R2'!$B$7:$T$46,19,FALSE),"")</f>
      </c>
      <c r="G84" s="57">
        <f>IF(COUNTIF('R3'!$B$7:$B$30,$C84)&gt;0,VLOOKUP($C84,'R3'!$B$7:$T$30,19,FALSE),"")</f>
      </c>
      <c r="H84" s="57">
        <f>IF(COUNTIF('R4'!$B$7:$B$46,$C84)&gt;0,VLOOKUP($C84,'R4'!$B$7:$T$46,19,FALSE),"")</f>
      </c>
      <c r="I84" s="57">
        <f>IF(COUNTIF('R5'!$B$7:$B$39,$C84)&gt;0,VLOOKUP($C84,'R5'!$B$7:$T$39,19,FALSE),"")</f>
      </c>
      <c r="J84" s="57">
        <f>IF(COUNTIF('R6'!$B$7:$B$36,$C84)&gt;0,VLOOKUP($C84,'R6'!$B$7:$T$36,19,FALSE),"")</f>
      </c>
      <c r="K84" s="58">
        <f t="shared" si="4"/>
        <v>0</v>
      </c>
      <c r="L84" s="59">
        <f t="shared" si="1"/>
        <v>0</v>
      </c>
      <c r="ET84"/>
      <c r="EU84"/>
      <c r="EW84"/>
      <c r="EX84"/>
      <c r="EY84"/>
      <c r="EZ84"/>
      <c r="FA84"/>
      <c r="FB84"/>
      <c r="FC84"/>
      <c r="FD84"/>
    </row>
    <row r="85" spans="2:160" ht="12.75">
      <c r="B85" s="53">
        <v>76</v>
      </c>
      <c r="C85" s="54"/>
      <c r="D85" s="55"/>
      <c r="E85" s="57">
        <f>IF(COUNTIF('R1'!$B$7:$B$54,$C85)&gt;0,VLOOKUP($C85,'R1'!$B$7:$T$54,19,FALSE),"")</f>
      </c>
      <c r="F85" s="57">
        <f>IF(COUNTIF('R2'!$B$7:$B$46,$C85)&gt;0,VLOOKUP($C85,'R2'!$B$7:$T$46,19,FALSE),"")</f>
      </c>
      <c r="G85" s="57">
        <f>IF(COUNTIF('R3'!$B$7:$B$30,$C85)&gt;0,VLOOKUP($C85,'R3'!$B$7:$T$30,19,FALSE),"")</f>
      </c>
      <c r="H85" s="57">
        <f>IF(COUNTIF('R4'!$B$7:$B$46,$C85)&gt;0,VLOOKUP($C85,'R4'!$B$7:$T$46,19,FALSE),"")</f>
      </c>
      <c r="I85" s="57">
        <f>IF(COUNTIF('R5'!$B$7:$B$39,$C85)&gt;0,VLOOKUP($C85,'R5'!$B$7:$T$39,19,FALSE),"")</f>
      </c>
      <c r="J85" s="57">
        <f>IF(COUNTIF('R6'!$B$7:$B$36,$C85)&gt;0,VLOOKUP($C85,'R6'!$B$7:$T$36,19,FALSE),"")</f>
      </c>
      <c r="K85" s="58">
        <f t="shared" si="4"/>
        <v>0</v>
      </c>
      <c r="L85" s="59">
        <f t="shared" si="1"/>
        <v>0</v>
      </c>
      <c r="ET85"/>
      <c r="EU85"/>
      <c r="EW85"/>
      <c r="EX85"/>
      <c r="EY85"/>
      <c r="EZ85"/>
      <c r="FA85"/>
      <c r="FB85"/>
      <c r="FC85"/>
      <c r="FD85"/>
    </row>
    <row r="86" spans="2:160" ht="12.75">
      <c r="B86" s="53">
        <v>77</v>
      </c>
      <c r="C86" s="54"/>
      <c r="D86" s="69"/>
      <c r="E86" s="57">
        <f>IF(COUNTIF('R1'!$B$7:$B$54,$C86)&gt;0,VLOOKUP($C86,'R1'!$B$7:$T$54,19,FALSE),"")</f>
      </c>
      <c r="F86" s="57">
        <f>IF(COUNTIF('R2'!$B$7:$B$46,$C86)&gt;0,VLOOKUP($C86,'R2'!$B$7:$T$46,19,FALSE),"")</f>
      </c>
      <c r="G86" s="57">
        <f>IF(COUNTIF('R3'!$B$7:$B$30,$C86)&gt;0,VLOOKUP($C86,'R3'!$B$7:$T$30,19,FALSE),"")</f>
      </c>
      <c r="H86" s="57">
        <f>IF(COUNTIF('R4'!$B$7:$B$46,$C86)&gt;0,VLOOKUP($C86,'R4'!$B$7:$T$46,19,FALSE),"")</f>
      </c>
      <c r="I86" s="57">
        <f>IF(COUNTIF('R5'!$B$7:$B$39,$C86)&gt;0,VLOOKUP($C86,'R5'!$B$7:$T$39,19,FALSE),"")</f>
      </c>
      <c r="J86" s="57">
        <f>IF(COUNTIF('R6'!$B$7:$B$36,$C86)&gt;0,VLOOKUP($C86,'R6'!$B$7:$T$36,19,FALSE),"")</f>
      </c>
      <c r="K86" s="58">
        <f t="shared" si="4"/>
        <v>0</v>
      </c>
      <c r="L86" s="59">
        <f t="shared" si="1"/>
        <v>0</v>
      </c>
      <c r="ET86"/>
      <c r="EU86"/>
      <c r="EW86"/>
      <c r="EX86"/>
      <c r="EY86"/>
      <c r="EZ86"/>
      <c r="FA86"/>
      <c r="FB86"/>
      <c r="FC86"/>
      <c r="FD86"/>
    </row>
    <row r="87" spans="2:160" ht="12.75">
      <c r="B87" s="53">
        <v>78</v>
      </c>
      <c r="C87" s="54"/>
      <c r="D87" s="69"/>
      <c r="E87" s="57">
        <f>IF(COUNTIF('R1'!$B$7:$B$54,$C87)&gt;0,VLOOKUP($C87,'R1'!$B$7:$T$54,19,FALSE),"")</f>
      </c>
      <c r="F87" s="57">
        <f>IF(COUNTIF('R2'!$B$7:$B$46,$C87)&gt;0,VLOOKUP($C87,'R2'!$B$7:$T$46,19,FALSE),"")</f>
      </c>
      <c r="G87" s="57">
        <f>IF(COUNTIF('R3'!$B$7:$B$30,$C87)&gt;0,VLOOKUP($C87,'R3'!$B$7:$T$30,19,FALSE),"")</f>
      </c>
      <c r="H87" s="57">
        <f>IF(COUNTIF('R4'!$B$7:$B$46,$C87)&gt;0,VLOOKUP($C87,'R4'!$B$7:$T$46,19,FALSE),"")</f>
      </c>
      <c r="I87" s="57">
        <f>IF(COUNTIF('R5'!$B$7:$B$39,$C87)&gt;0,VLOOKUP($C87,'R5'!$B$7:$T$39,19,FALSE),"")</f>
      </c>
      <c r="J87" s="57">
        <f>IF(COUNTIF('R6'!$B$7:$B$36,$C87)&gt;0,VLOOKUP($C87,'R6'!$B$7:$T$36,19,FALSE),"")</f>
      </c>
      <c r="K87" s="58">
        <f t="shared" si="4"/>
        <v>0</v>
      </c>
      <c r="L87" s="59">
        <f t="shared" si="1"/>
        <v>0</v>
      </c>
      <c r="ET87"/>
      <c r="EU87"/>
      <c r="EW87"/>
      <c r="EX87"/>
      <c r="EY87"/>
      <c r="EZ87"/>
      <c r="FA87"/>
      <c r="FB87"/>
      <c r="FC87"/>
      <c r="FD87"/>
    </row>
    <row r="88" spans="2:160" ht="12.75">
      <c r="B88" s="53">
        <v>79</v>
      </c>
      <c r="C88" s="54"/>
      <c r="D88" s="69"/>
      <c r="E88" s="57">
        <f>IF(COUNTIF('R1'!$B$7:$B$54,$C88)&gt;0,VLOOKUP($C88,'R1'!$B$7:$T$54,19,FALSE),"")</f>
      </c>
      <c r="F88" s="57">
        <f>IF(COUNTIF('R2'!$B$7:$B$46,$C88)&gt;0,VLOOKUP($C88,'R2'!$B$7:$T$46,19,FALSE),"")</f>
      </c>
      <c r="G88" s="57">
        <f>IF(COUNTIF('R3'!$B$7:$B$30,$C88)&gt;0,VLOOKUP($C88,'R3'!$B$7:$T$30,19,FALSE),"")</f>
      </c>
      <c r="H88" s="57">
        <f>IF(COUNTIF('R4'!$B$7:$B$46,$C88)&gt;0,VLOOKUP($C88,'R4'!$B$7:$T$46,19,FALSE),"")</f>
      </c>
      <c r="I88" s="57">
        <f>IF(COUNTIF('R5'!$B$7:$B$39,$C88)&gt;0,VLOOKUP($C88,'R5'!$B$7:$T$39,19,FALSE),"")</f>
      </c>
      <c r="J88" s="57">
        <f>IF(COUNTIF('R6'!$B$7:$B$36,$C88)&gt;0,VLOOKUP($C88,'R6'!$B$7:$T$36,19,FALSE),"")</f>
      </c>
      <c r="K88" s="58">
        <f t="shared" si="4"/>
        <v>0</v>
      </c>
      <c r="L88" s="59">
        <f t="shared" si="1"/>
        <v>0</v>
      </c>
      <c r="ET88"/>
      <c r="EU88"/>
      <c r="EW88"/>
      <c r="EX88"/>
      <c r="EY88"/>
      <c r="EZ88"/>
      <c r="FA88"/>
      <c r="FB88"/>
      <c r="FC88"/>
      <c r="FD88"/>
    </row>
    <row r="89" spans="2:160" ht="12.75">
      <c r="B89" s="53">
        <v>80</v>
      </c>
      <c r="C89" s="54"/>
      <c r="D89" s="69"/>
      <c r="E89" s="57">
        <f>IF(COUNTIF('R1'!$B$7:$B$54,$C89)&gt;0,VLOOKUP($C89,'R1'!$B$7:$T$54,19,FALSE),"")</f>
      </c>
      <c r="F89" s="57">
        <f>IF(COUNTIF('R2'!$B$7:$B$46,$C89)&gt;0,VLOOKUP($C89,'R2'!$B$7:$T$46,19,FALSE),"")</f>
      </c>
      <c r="G89" s="57">
        <f>IF(COUNTIF('R3'!$B$7:$B$30,$C89)&gt;0,VLOOKUP($C89,'R3'!$B$7:$T$30,19,FALSE),"")</f>
      </c>
      <c r="H89" s="57">
        <f>IF(COUNTIF('R4'!$B$7:$B$46,$C89)&gt;0,VLOOKUP($C89,'R4'!$B$7:$T$46,19,FALSE),"")</f>
      </c>
      <c r="I89" s="57">
        <f>IF(COUNTIF('R5'!$B$7:$B$39,$C89)&gt;0,VLOOKUP($C89,'R5'!$B$7:$T$39,19,FALSE),"")</f>
      </c>
      <c r="J89" s="57">
        <f>IF(COUNTIF('R6'!$B$7:$B$36,$C89)&gt;0,VLOOKUP($C89,'R6'!$B$7:$T$36,19,FALSE),"")</f>
      </c>
      <c r="K89" s="58">
        <f t="shared" si="4"/>
        <v>0</v>
      </c>
      <c r="L89" s="59">
        <f t="shared" si="1"/>
        <v>0</v>
      </c>
      <c r="ET89"/>
      <c r="EU89"/>
      <c r="EW89"/>
      <c r="EX89"/>
      <c r="EY89"/>
      <c r="EZ89"/>
      <c r="FA89"/>
      <c r="FB89"/>
      <c r="FC89"/>
      <c r="FD89"/>
    </row>
    <row r="90" spans="2:161" ht="12.75">
      <c r="B90" s="70"/>
      <c r="C90" s="71"/>
      <c r="D90" s="72"/>
      <c r="E90" s="73"/>
      <c r="F90" s="73"/>
      <c r="G90" s="73"/>
      <c r="H90" s="73"/>
      <c r="I90" s="73"/>
      <c r="J90" s="73"/>
      <c r="K90" s="74"/>
      <c r="L90" s="75"/>
      <c r="M90"/>
      <c r="FC90"/>
      <c r="FD90"/>
      <c r="FE90" s="1"/>
    </row>
    <row r="91" spans="4:11" ht="12.75">
      <c r="D91" s="76" t="s">
        <v>107</v>
      </c>
      <c r="E91" s="77">
        <f aca="true" t="shared" si="5" ref="E91:J91">COUNT(E10:E86)</f>
        <v>48</v>
      </c>
      <c r="F91" s="77">
        <f t="shared" si="5"/>
        <v>40</v>
      </c>
      <c r="G91" s="77">
        <f t="shared" si="5"/>
        <v>18</v>
      </c>
      <c r="H91" s="77">
        <f t="shared" si="5"/>
        <v>30</v>
      </c>
      <c r="I91" s="77">
        <f t="shared" si="5"/>
        <v>27</v>
      </c>
      <c r="J91" s="77">
        <f t="shared" si="5"/>
        <v>24</v>
      </c>
      <c r="K91" s="78"/>
    </row>
    <row r="92" spans="4:11" ht="12.75">
      <c r="D92" s="2" t="s">
        <v>108</v>
      </c>
      <c r="E92" s="2"/>
      <c r="F92" s="2"/>
      <c r="G92" s="2"/>
      <c r="H92" s="2"/>
      <c r="I92" s="2"/>
      <c r="J92" s="2"/>
      <c r="K92" s="2"/>
    </row>
  </sheetData>
  <sheetProtection selectLockedCells="1" selectUnlockedCells="1"/>
  <mergeCells count="1">
    <mergeCell ref="K7:K9"/>
  </mergeCells>
  <printOptions/>
  <pageMargins left="0.19652777777777777" right="0.15763888888888888" top="0.3541666666666667" bottom="0.4333333333333333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1"/>
  <sheetViews>
    <sheetView zoomScalePageLayoutView="0" workbookViewId="0" topLeftCell="A1">
      <selection activeCell="A33" sqref="A33"/>
    </sheetView>
  </sheetViews>
  <sheetFormatPr defaultColWidth="11.57421875" defaultRowHeight="12.75"/>
  <cols>
    <col min="1" max="1" width="5.00390625" style="0" customWidth="1"/>
    <col min="2" max="3" width="11.57421875" style="0" customWidth="1"/>
    <col min="4" max="5" width="16.8515625" style="0" customWidth="1"/>
    <col min="6" max="6" width="17.140625" style="0" customWidth="1"/>
    <col min="7" max="7" width="17.57421875" style="0" customWidth="1"/>
    <col min="8" max="9" width="16.8515625" style="0" customWidth="1"/>
  </cols>
  <sheetData>
    <row r="1" spans="2:9" ht="12.75">
      <c r="B1" s="1"/>
      <c r="C1" s="1"/>
      <c r="D1" s="79" t="s">
        <v>8</v>
      </c>
      <c r="E1" s="79" t="s">
        <v>9</v>
      </c>
      <c r="F1" s="79" t="s">
        <v>10</v>
      </c>
      <c r="G1" s="79" t="s">
        <v>11</v>
      </c>
      <c r="H1" s="79" t="s">
        <v>12</v>
      </c>
      <c r="I1" s="79" t="s">
        <v>13</v>
      </c>
    </row>
    <row r="2" spans="2:9" ht="12.75">
      <c r="B2" s="1"/>
      <c r="C2" s="1"/>
      <c r="D2" s="43" t="s">
        <v>19</v>
      </c>
      <c r="E2" s="44" t="s">
        <v>20</v>
      </c>
      <c r="F2" s="44" t="s">
        <v>21</v>
      </c>
      <c r="G2" s="44" t="s">
        <v>22</v>
      </c>
      <c r="H2" s="45" t="s">
        <v>23</v>
      </c>
      <c r="I2" s="45" t="s">
        <v>24</v>
      </c>
    </row>
    <row r="3" spans="2:9" ht="12.75">
      <c r="B3" s="141" t="s">
        <v>109</v>
      </c>
      <c r="C3" s="141"/>
      <c r="D3" s="53">
        <f>COUNTIF('R1'!$D$7:$D$54,$B3)</f>
        <v>1</v>
      </c>
      <c r="E3" s="53">
        <f>COUNTIF('R2'!$D$7:$D$46,$B3)</f>
        <v>1</v>
      </c>
      <c r="F3" s="53">
        <f>COUNTIF('R3'!$D$7:$D$30,$B3)</f>
        <v>1</v>
      </c>
      <c r="G3" s="53">
        <f>COUNTIF('R4'!$D$7:$D$42,$B3)</f>
        <v>1</v>
      </c>
      <c r="H3" s="53">
        <f>COUNTIF('R5'!$D$7:$D$38,$B3)</f>
        <v>0</v>
      </c>
      <c r="I3" s="53">
        <f>COUNTIF('R6'!$D$7:$D$35,$B3)</f>
        <v>0</v>
      </c>
    </row>
    <row r="4" spans="2:9" ht="12.75">
      <c r="B4" s="142" t="s">
        <v>110</v>
      </c>
      <c r="C4" s="142" t="s">
        <v>111</v>
      </c>
      <c r="D4" s="53">
        <f>COUNTIF('R1'!$D$7:$D$54,$B4)</f>
        <v>1</v>
      </c>
      <c r="E4" s="53">
        <f>COUNTIF('R2'!$D$7:$D$46,$B4)</f>
        <v>0</v>
      </c>
      <c r="F4" s="53">
        <f>COUNTIF('R3'!$D$7:$D$30,$B4)</f>
        <v>0</v>
      </c>
      <c r="G4" s="53">
        <f>COUNTIF('R4'!$D$7:$D$42,$B4)</f>
        <v>1</v>
      </c>
      <c r="H4" s="53">
        <f>COUNTIF('R5'!$D$7:$D$38,$B4)</f>
        <v>1</v>
      </c>
      <c r="I4" s="53">
        <f>COUNTIF('R6'!$D$7:$D$35,$B4)</f>
        <v>1</v>
      </c>
    </row>
    <row r="5" spans="2:9" ht="12.75">
      <c r="B5" s="143" t="s">
        <v>112</v>
      </c>
      <c r="C5" s="143"/>
      <c r="D5" s="144" t="s">
        <v>113</v>
      </c>
      <c r="E5" s="144"/>
      <c r="F5" s="144"/>
      <c r="G5" s="144"/>
      <c r="H5" s="144"/>
      <c r="I5" s="144"/>
    </row>
    <row r="6" spans="2:9" ht="12.75">
      <c r="B6" s="143" t="s">
        <v>114</v>
      </c>
      <c r="C6" s="143"/>
      <c r="D6" s="144" t="s">
        <v>113</v>
      </c>
      <c r="E6" s="144"/>
      <c r="F6" s="144"/>
      <c r="G6" s="144"/>
      <c r="H6" s="144"/>
      <c r="I6" s="144"/>
    </row>
    <row r="7" spans="2:9" ht="15.75" customHeight="1">
      <c r="B7" s="145" t="s">
        <v>111</v>
      </c>
      <c r="C7" s="145" t="s">
        <v>115</v>
      </c>
      <c r="D7" s="53">
        <f>COUNTIF('R1'!$D$7:$D$54,$B7)</f>
        <v>7</v>
      </c>
      <c r="E7" s="53">
        <f>COUNTIF('R2'!$D$7:$D$46,$B7)</f>
        <v>4</v>
      </c>
      <c r="F7" s="53">
        <f>COUNTIF('R3'!$D$7:$D$30,$B7)</f>
        <v>1</v>
      </c>
      <c r="G7" s="53">
        <f>COUNTIF('R4'!$D$7:$D$42,$B7)</f>
        <v>5</v>
      </c>
      <c r="H7" s="53">
        <f>COUNTIF('R5'!$D$7:$D$38,$B7)</f>
        <v>4</v>
      </c>
      <c r="I7" s="53">
        <f>COUNTIF('R6'!$D$7:$D$35,$B7)</f>
        <v>4</v>
      </c>
    </row>
    <row r="8" spans="2:9" ht="15.75" customHeight="1">
      <c r="B8" s="146" t="s">
        <v>116</v>
      </c>
      <c r="C8" s="146"/>
      <c r="D8" s="53">
        <f>COUNTIF('R1'!$D$7:$D$54,$B8)</f>
        <v>14</v>
      </c>
      <c r="E8" s="53">
        <f>COUNTIF('R2'!$D$7:$D$46,$B8)</f>
        <v>11</v>
      </c>
      <c r="F8" s="53">
        <f>COUNTIF('R3'!$D$7:$D$30,$B8)</f>
        <v>8</v>
      </c>
      <c r="G8" s="53">
        <f>COUNTIF('R4'!$D$7:$D$42,$B8)</f>
        <v>9</v>
      </c>
      <c r="H8" s="53">
        <f>COUNTIF('R5'!$D$7:$D$38,$B8)</f>
        <v>13</v>
      </c>
      <c r="I8" s="53">
        <f>COUNTIF('R6'!$D$7:$D$35,$B8)</f>
        <v>12</v>
      </c>
    </row>
    <row r="9" spans="2:9" ht="15.75" customHeight="1">
      <c r="B9" s="147" t="s">
        <v>117</v>
      </c>
      <c r="C9" s="147" t="s">
        <v>117</v>
      </c>
      <c r="D9" s="53">
        <f>COUNTIF('R1'!$D$7:$D$54,$B9)</f>
        <v>14</v>
      </c>
      <c r="E9" s="53">
        <f>COUNTIF('R2'!$D$7:$D$46,$B9)</f>
        <v>13</v>
      </c>
      <c r="F9" s="53">
        <f>COUNTIF('R3'!$D$7:$D$30,$B9)</f>
        <v>3</v>
      </c>
      <c r="G9" s="53">
        <f>COUNTIF('R4'!$D$7:$D$42,$B9)</f>
        <v>5</v>
      </c>
      <c r="H9" s="53">
        <f>COUNTIF('R5'!$D$7:$D$38,$B9)</f>
        <v>4</v>
      </c>
      <c r="I9" s="53">
        <f>COUNTIF('R6'!$D$7:$D$35,$B9)</f>
        <v>3</v>
      </c>
    </row>
    <row r="10" spans="2:9" ht="15.75" customHeight="1">
      <c r="B10" s="148" t="s">
        <v>118</v>
      </c>
      <c r="C10" s="148" t="s">
        <v>118</v>
      </c>
      <c r="D10" s="53">
        <f>COUNTIF('R1'!$D$7:$D$54,$B10)</f>
        <v>5</v>
      </c>
      <c r="E10" s="53">
        <f>COUNTIF('R2'!$D$7:$D$46,$B10)</f>
        <v>5</v>
      </c>
      <c r="F10" s="53">
        <f>COUNTIF('R3'!$D$7:$D$30,$B10)</f>
        <v>5</v>
      </c>
      <c r="G10" s="53">
        <f>COUNTIF('R4'!$D$7:$D$42,$B10)</f>
        <v>7</v>
      </c>
      <c r="H10" s="53">
        <f>COUNTIF('R5'!$D$7:$D$38,$B10)</f>
        <v>5</v>
      </c>
      <c r="I10" s="53">
        <f>COUNTIF('R6'!$D$7:$D$35,$B10)</f>
        <v>4</v>
      </c>
    </row>
    <row r="11" spans="2:9" ht="15.75" customHeight="1">
      <c r="B11" s="149" t="s">
        <v>119</v>
      </c>
      <c r="C11" s="149"/>
      <c r="D11" s="53">
        <f>COUNTIF('R1'!$D$7:$D$54,$B11)</f>
        <v>6</v>
      </c>
      <c r="E11" s="53">
        <f>COUNTIF('R2'!$D$7:$D$46,$B11)</f>
        <v>6</v>
      </c>
      <c r="F11" s="53">
        <f>COUNTIF('R3'!$D$7:$D$30,$B11)</f>
        <v>0</v>
      </c>
      <c r="G11" s="53">
        <f>COUNTIF('R4'!$D$7:$D$42,$B11)</f>
        <v>2</v>
      </c>
      <c r="H11" s="53">
        <f>COUNTIF('R5'!$D$7:$D$38,$B11)</f>
        <v>0</v>
      </c>
      <c r="I11" s="53">
        <f>COUNTIF('R6'!$D$7:$D$35,$B11)</f>
        <v>0</v>
      </c>
    </row>
    <row r="12" spans="2:9" ht="12.75">
      <c r="B12" s="1"/>
      <c r="C12" s="1"/>
      <c r="D12" s="78"/>
      <c r="E12" s="78"/>
      <c r="F12" s="78"/>
      <c r="G12" s="78"/>
      <c r="H12" s="78"/>
      <c r="I12" s="78"/>
    </row>
    <row r="13" spans="2:9" ht="12.75">
      <c r="B13" s="76"/>
      <c r="C13" s="80" t="s">
        <v>120</v>
      </c>
      <c r="D13" s="78">
        <f aca="true" t="shared" si="0" ref="D13:I13">SUM(D3:D11)</f>
        <v>48</v>
      </c>
      <c r="E13" s="78">
        <f t="shared" si="0"/>
        <v>40</v>
      </c>
      <c r="F13" s="78">
        <f t="shared" si="0"/>
        <v>18</v>
      </c>
      <c r="G13" s="78">
        <f t="shared" si="0"/>
        <v>30</v>
      </c>
      <c r="H13" s="78">
        <f t="shared" si="0"/>
        <v>27</v>
      </c>
      <c r="I13" s="78">
        <f t="shared" si="0"/>
        <v>24</v>
      </c>
    </row>
    <row r="14" spans="2:9" ht="12.75">
      <c r="B14" s="76"/>
      <c r="C14" s="80"/>
      <c r="D14" s="78"/>
      <c r="E14" s="78"/>
      <c r="F14" s="78"/>
      <c r="G14" s="78"/>
      <c r="H14" s="78"/>
      <c r="I14" s="78"/>
    </row>
    <row r="15" spans="2:9" ht="15.75" customHeight="1">
      <c r="B15" s="149" t="s">
        <v>21</v>
      </c>
      <c r="C15" s="149"/>
      <c r="D15" s="53">
        <f>COUNTIF('R1'!$E$7:$E$54,$B15)</f>
        <v>4</v>
      </c>
      <c r="E15" s="53">
        <f>COUNTIF('R2'!$E$7:$E$46,$B15)</f>
        <v>3</v>
      </c>
      <c r="F15" s="81">
        <f>COUNTIF('R3'!$E$7:$E$29,$B15)</f>
        <v>4</v>
      </c>
      <c r="G15" s="53">
        <f>COUNTIF('R4'!$E$7:$E$41,$B15)</f>
        <v>3</v>
      </c>
      <c r="H15" s="53">
        <f>COUNTIF('R5'!$E$7:$E$37,$B15)</f>
        <v>4</v>
      </c>
      <c r="I15" s="53">
        <f>COUNTIF('R6'!$E$7:$E$34,$B15)</f>
        <v>4</v>
      </c>
    </row>
    <row r="16" spans="2:9" ht="15.75" customHeight="1">
      <c r="B16" s="149" t="s">
        <v>19</v>
      </c>
      <c r="C16" s="149"/>
      <c r="D16" s="81">
        <f>COUNTIF('R1'!$E$7:$E$54,$B16)</f>
        <v>4</v>
      </c>
      <c r="E16" s="53">
        <f>COUNTIF('R2'!$E$7:$E$46,$B16)</f>
        <v>3</v>
      </c>
      <c r="F16" s="53">
        <f>COUNTIF('R3'!$E$7:$E$29,$B16)</f>
        <v>2</v>
      </c>
      <c r="G16" s="53">
        <f>COUNTIF('R4'!$E$7:$E$41,$B16)</f>
        <v>2</v>
      </c>
      <c r="H16" s="53">
        <f>COUNTIF('R5'!$E$7:$E$37,$B16)</f>
        <v>1</v>
      </c>
      <c r="I16" s="53">
        <f>COUNTIF('R6'!$E$7:$E$34,$B16)</f>
        <v>1</v>
      </c>
    </row>
    <row r="17" spans="2:9" ht="15.75" customHeight="1">
      <c r="B17" s="149" t="s">
        <v>121</v>
      </c>
      <c r="C17" s="149"/>
      <c r="D17" s="53">
        <f>COUNTIF('R1'!$E$7:$E$54,$B17)</f>
        <v>2</v>
      </c>
      <c r="E17" s="53">
        <f>COUNTIF('R2'!$E$7:$E$46,$B17)</f>
        <v>3</v>
      </c>
      <c r="F17" s="53">
        <f>COUNTIF('R3'!$E$7:$E$29,$B17)</f>
        <v>0</v>
      </c>
      <c r="G17" s="53">
        <f>COUNTIF('R4'!$E$7:$E$41,$B17)</f>
        <v>0</v>
      </c>
      <c r="H17" s="53">
        <f>COUNTIF('R5'!$E$7:$E$37,$B17)</f>
        <v>0</v>
      </c>
      <c r="I17" s="53">
        <f>COUNTIF('R6'!$E$7:$E$34,$B17)</f>
        <v>0</v>
      </c>
    </row>
    <row r="18" spans="2:9" ht="15.75" customHeight="1">
      <c r="B18" s="149" t="s">
        <v>24</v>
      </c>
      <c r="C18" s="149"/>
      <c r="D18" s="53">
        <f>COUNTIF('R1'!$E$7:$E$54,$B18)</f>
        <v>0</v>
      </c>
      <c r="E18" s="53">
        <f>COUNTIF('R2'!$E$7:$E$46,$B18)</f>
        <v>0</v>
      </c>
      <c r="F18" s="53">
        <f>COUNTIF('R3'!$E$7:$E$29,$B18)</f>
        <v>0</v>
      </c>
      <c r="G18" s="53">
        <f>COUNTIF('R4'!$E$7:$E$41,$B18)</f>
        <v>0</v>
      </c>
      <c r="H18" s="53">
        <f>COUNTIF('R5'!$E$7:$E$37,$B18)</f>
        <v>4</v>
      </c>
      <c r="I18" s="81">
        <f>COUNTIF('R6'!$E$7:$E$34,$B18)</f>
        <v>2</v>
      </c>
    </row>
    <row r="19" spans="2:9" ht="15.75" customHeight="1">
      <c r="B19" s="149" t="s">
        <v>122</v>
      </c>
      <c r="C19" s="149" t="s">
        <v>122</v>
      </c>
      <c r="D19" s="53">
        <f>COUNTIF('R1'!$E$7:$E$54,$B19)</f>
        <v>0</v>
      </c>
      <c r="E19" s="53">
        <f>COUNTIF('R2'!$E$7:$E$46,$B19)</f>
        <v>0</v>
      </c>
      <c r="F19" s="53">
        <f>COUNTIF('R3'!$E$7:$E$29,$B19)</f>
        <v>0</v>
      </c>
      <c r="G19" s="53">
        <f>COUNTIF('R4'!$E$7:$E$41,$B19)</f>
        <v>0</v>
      </c>
      <c r="H19" s="53">
        <f>COUNTIF('R5'!$E$7:$E$37,$B19)</f>
        <v>0</v>
      </c>
      <c r="I19" s="53">
        <f>COUNTIF('R6'!$E$7:$E$34,$B19)</f>
        <v>0</v>
      </c>
    </row>
    <row r="20" spans="2:9" ht="15.75" customHeight="1">
      <c r="B20" s="149" t="s">
        <v>23</v>
      </c>
      <c r="C20" s="149"/>
      <c r="D20" s="53">
        <f>COUNTIF('R1'!$E$7:$E$54,$B20)</f>
        <v>4</v>
      </c>
      <c r="E20" s="53">
        <f>COUNTIF('R2'!$E$7:$E$46,$B20)</f>
        <v>3</v>
      </c>
      <c r="F20" s="53">
        <f>COUNTIF('R3'!$E$7:$E$29,$B20)</f>
        <v>0</v>
      </c>
      <c r="G20" s="53">
        <f>COUNTIF('R4'!$E$7:$E$41,$B20)</f>
        <v>2</v>
      </c>
      <c r="H20" s="81">
        <f>COUNTIF('R5'!$E$7:$E$37,$B20)</f>
        <v>9</v>
      </c>
      <c r="I20" s="53">
        <f>COUNTIF('R6'!$E$7:$E$34,$B20)</f>
        <v>8</v>
      </c>
    </row>
    <row r="21" spans="2:9" ht="15.75" customHeight="1">
      <c r="B21" s="149" t="s">
        <v>20</v>
      </c>
      <c r="C21" s="149"/>
      <c r="D21" s="53">
        <f>COUNTIF('R1'!$E$7:$E$54,$B21)</f>
        <v>14</v>
      </c>
      <c r="E21" s="81">
        <f>COUNTIF('R2'!$E$7:$E$46,$B21)</f>
        <v>15</v>
      </c>
      <c r="F21" s="53">
        <f>COUNTIF('R3'!$E$7:$E$29,$B21)</f>
        <v>6</v>
      </c>
      <c r="G21" s="53">
        <f>COUNTIF('R4'!$E$7:$E$41,$B21)</f>
        <v>4</v>
      </c>
      <c r="H21" s="53">
        <f>COUNTIF('R5'!$E$7:$E$37,$B21)</f>
        <v>1</v>
      </c>
      <c r="I21" s="53">
        <f>COUNTIF('R6'!$E$7:$E$34,$B21)</f>
        <v>1</v>
      </c>
    </row>
    <row r="22" spans="2:9" ht="15.75" customHeight="1">
      <c r="B22" s="149" t="s">
        <v>22</v>
      </c>
      <c r="C22" s="149"/>
      <c r="D22" s="53">
        <f>COUNTIF('R1'!$E$7:$E$54,$B22)</f>
        <v>20</v>
      </c>
      <c r="E22" s="53">
        <f>COUNTIF('R2'!$E$7:$E$46,$B22)</f>
        <v>13</v>
      </c>
      <c r="F22" s="53">
        <f>COUNTIF('R3'!$E$7:$E$29,$B22)</f>
        <v>6</v>
      </c>
      <c r="G22" s="81">
        <f>COUNTIF('R4'!$E$7:$E$41,$B22)</f>
        <v>19</v>
      </c>
      <c r="H22" s="53">
        <f>COUNTIF('R5'!$E$7:$E$37,$B22)</f>
        <v>8</v>
      </c>
      <c r="I22" s="53">
        <f>COUNTIF('R6'!$E$7:$E$34,$B22)</f>
        <v>8</v>
      </c>
    </row>
    <row r="23" spans="2:9" ht="15.75" customHeight="1">
      <c r="B23" s="149" t="s">
        <v>123</v>
      </c>
      <c r="C23" s="149"/>
      <c r="D23" s="53">
        <f>COUNTIF('R1'!$E$7:$E$54,$B23)</f>
        <v>0</v>
      </c>
      <c r="E23" s="53">
        <f>COUNTIF('R2'!$E$7:$E$46,$B23)</f>
        <v>0</v>
      </c>
      <c r="F23" s="53">
        <f>COUNTIF('R3'!$E$7:$E$29,$B23)</f>
        <v>0</v>
      </c>
      <c r="G23" s="53">
        <f>COUNTIF('R4'!$E$7:$E$41,$B23)</f>
        <v>0</v>
      </c>
      <c r="H23" s="53">
        <f>COUNTIF('R5'!$E$7:$E$37,$B23)</f>
        <v>0</v>
      </c>
      <c r="I23" s="53">
        <f>COUNTIF('R6'!$E$7:$E$34,$B23)</f>
        <v>0</v>
      </c>
    </row>
    <row r="24" spans="2:9" ht="15.75" customHeight="1">
      <c r="B24" s="149" t="s">
        <v>124</v>
      </c>
      <c r="C24" s="149"/>
      <c r="D24" s="53">
        <f>COUNTIF('R1'!$E$7:$E$54,$B24)</f>
        <v>0</v>
      </c>
      <c r="E24" s="53">
        <f>COUNTIF('R2'!$E$7:$E$46,$B24)</f>
        <v>0</v>
      </c>
      <c r="F24" s="53">
        <f>COUNTIF('R3'!$E$7:$E$29,$B24)</f>
        <v>0</v>
      </c>
      <c r="G24" s="53">
        <f>COUNTIF('R4'!$E$7:$E$41,$B24)</f>
        <v>0</v>
      </c>
      <c r="H24" s="53">
        <f>COUNTIF('R5'!$E$7:$E$37,$B24)</f>
        <v>0</v>
      </c>
      <c r="I24" s="53">
        <f>COUNTIF('R6'!$E$7:$E$34,$B24)</f>
        <v>0</v>
      </c>
    </row>
    <row r="26" spans="3:9" ht="12.75">
      <c r="C26" s="80" t="s">
        <v>120</v>
      </c>
      <c r="D26" s="78">
        <f aca="true" t="shared" si="1" ref="D26:I26">SUM(D15:D25)</f>
        <v>48</v>
      </c>
      <c r="E26" s="78">
        <f t="shared" si="1"/>
        <v>40</v>
      </c>
      <c r="F26" s="78">
        <f t="shared" si="1"/>
        <v>18</v>
      </c>
      <c r="G26" s="78">
        <f t="shared" si="1"/>
        <v>30</v>
      </c>
      <c r="H26" s="78">
        <f t="shared" si="1"/>
        <v>27</v>
      </c>
      <c r="I26" s="78">
        <f t="shared" si="1"/>
        <v>24</v>
      </c>
    </row>
    <row r="28" spans="2:9" ht="15.75" customHeight="1">
      <c r="B28" s="145" t="s">
        <v>125</v>
      </c>
      <c r="C28" s="145" t="s">
        <v>118</v>
      </c>
      <c r="D28" s="53">
        <v>555</v>
      </c>
      <c r="E28" s="53">
        <v>219</v>
      </c>
      <c r="F28" s="53">
        <v>513</v>
      </c>
      <c r="G28" s="53">
        <v>107</v>
      </c>
      <c r="H28" s="53">
        <v>162</v>
      </c>
      <c r="I28" s="53">
        <v>76</v>
      </c>
    </row>
    <row r="29" spans="2:9" ht="15.75" customHeight="1">
      <c r="B29" s="150" t="s">
        <v>126</v>
      </c>
      <c r="C29" s="150"/>
      <c r="D29" s="53">
        <v>531</v>
      </c>
      <c r="E29" s="53">
        <v>531</v>
      </c>
      <c r="F29" s="53">
        <v>531</v>
      </c>
      <c r="G29" s="53">
        <v>531</v>
      </c>
      <c r="H29" s="53">
        <v>531</v>
      </c>
      <c r="I29" s="53">
        <v>531</v>
      </c>
    </row>
    <row r="30" spans="2:9" ht="15.75" customHeight="1">
      <c r="B30" s="149" t="s">
        <v>127</v>
      </c>
      <c r="C30" s="149"/>
      <c r="D30" s="53">
        <v>60</v>
      </c>
      <c r="E30" s="53">
        <v>60</v>
      </c>
      <c r="F30" s="53" t="s">
        <v>128</v>
      </c>
      <c r="G30" s="53">
        <v>707</v>
      </c>
      <c r="H30" s="53" t="s">
        <v>128</v>
      </c>
      <c r="I30" s="53" t="s">
        <v>128</v>
      </c>
    </row>
    <row r="31" spans="2:9" ht="15.75" customHeight="1">
      <c r="B31" s="148" t="s">
        <v>129</v>
      </c>
      <c r="C31" s="148"/>
      <c r="D31" s="53">
        <v>183</v>
      </c>
      <c r="E31" s="53">
        <v>183</v>
      </c>
      <c r="F31" s="53">
        <v>183</v>
      </c>
      <c r="G31" s="53">
        <v>555</v>
      </c>
      <c r="H31" s="53">
        <v>163</v>
      </c>
      <c r="I31" s="53">
        <v>165</v>
      </c>
    </row>
    <row r="32" spans="2:9" ht="15.75" customHeight="1">
      <c r="B32" s="147" t="s">
        <v>130</v>
      </c>
      <c r="C32" s="147"/>
      <c r="D32" s="53">
        <v>191</v>
      </c>
      <c r="E32" s="53">
        <v>191</v>
      </c>
      <c r="F32" s="53">
        <v>120</v>
      </c>
      <c r="G32" s="53">
        <v>79</v>
      </c>
      <c r="H32" s="53">
        <v>532</v>
      </c>
      <c r="I32" s="53">
        <v>532</v>
      </c>
    </row>
    <row r="34" spans="2:9" ht="15.75" customHeight="1">
      <c r="B34" s="151" t="s">
        <v>131</v>
      </c>
      <c r="C34" s="151" t="s">
        <v>118</v>
      </c>
      <c r="D34" s="82" t="s">
        <v>27</v>
      </c>
      <c r="E34" s="82" t="s">
        <v>27</v>
      </c>
      <c r="F34" s="82" t="s">
        <v>27</v>
      </c>
      <c r="G34" s="82" t="s">
        <v>27</v>
      </c>
      <c r="H34" s="83" t="s">
        <v>29</v>
      </c>
      <c r="I34" s="83" t="s">
        <v>29</v>
      </c>
    </row>
    <row r="35" spans="2:9" ht="15.75" customHeight="1">
      <c r="B35" s="150" t="s">
        <v>132</v>
      </c>
      <c r="C35" s="150"/>
      <c r="D35" s="84" t="s">
        <v>56</v>
      </c>
      <c r="E35" s="85" t="s">
        <v>30</v>
      </c>
      <c r="F35" s="85" t="s">
        <v>28</v>
      </c>
      <c r="G35" s="86" t="s">
        <v>28</v>
      </c>
      <c r="H35" s="85" t="s">
        <v>28</v>
      </c>
      <c r="I35" s="84" t="s">
        <v>31</v>
      </c>
    </row>
    <row r="36" spans="2:9" ht="15.75" customHeight="1">
      <c r="B36" s="152" t="s">
        <v>133</v>
      </c>
      <c r="C36" s="152"/>
      <c r="D36" s="84" t="s">
        <v>28</v>
      </c>
      <c r="E36" s="84" t="s">
        <v>55</v>
      </c>
      <c r="F36" s="85" t="s">
        <v>30</v>
      </c>
      <c r="G36" s="87" t="s">
        <v>58</v>
      </c>
      <c r="H36" s="86" t="s">
        <v>30</v>
      </c>
      <c r="I36" s="85" t="s">
        <v>28</v>
      </c>
    </row>
    <row r="37" spans="2:9" ht="15.75" customHeight="1">
      <c r="B37" s="149" t="s">
        <v>134</v>
      </c>
      <c r="C37" s="149"/>
      <c r="D37" s="83" t="s">
        <v>29</v>
      </c>
      <c r="E37" s="85" t="s">
        <v>28</v>
      </c>
      <c r="F37" s="85" t="s">
        <v>36</v>
      </c>
      <c r="G37" s="87" t="s">
        <v>53</v>
      </c>
      <c r="H37" s="85" t="s">
        <v>37</v>
      </c>
      <c r="I37" s="86" t="s">
        <v>30</v>
      </c>
    </row>
    <row r="38" spans="2:9" ht="15.75" customHeight="1">
      <c r="B38" s="149" t="s">
        <v>135</v>
      </c>
      <c r="C38" s="149"/>
      <c r="D38" s="84" t="s">
        <v>55</v>
      </c>
      <c r="E38" s="85" t="s">
        <v>48</v>
      </c>
      <c r="F38" s="85" t="s">
        <v>37</v>
      </c>
      <c r="G38" s="86" t="s">
        <v>36</v>
      </c>
      <c r="H38" s="85" t="s">
        <v>32</v>
      </c>
      <c r="I38" s="87" t="s">
        <v>33</v>
      </c>
    </row>
    <row r="39" spans="2:9" ht="15.75" customHeight="1">
      <c r="B39" s="149" t="s">
        <v>136</v>
      </c>
      <c r="C39" s="149" t="s">
        <v>118</v>
      </c>
      <c r="D39" s="88" t="s">
        <v>48</v>
      </c>
      <c r="E39" s="85" t="s">
        <v>32</v>
      </c>
      <c r="F39" s="85" t="s">
        <v>35</v>
      </c>
      <c r="G39" s="87" t="s">
        <v>33</v>
      </c>
      <c r="H39" s="84" t="s">
        <v>31</v>
      </c>
      <c r="I39" s="87" t="s">
        <v>59</v>
      </c>
    </row>
    <row r="40" spans="2:9" ht="15.75" customHeight="1">
      <c r="B40" s="149" t="s">
        <v>137</v>
      </c>
      <c r="C40" s="149"/>
      <c r="D40" s="84" t="s">
        <v>35</v>
      </c>
      <c r="E40" s="85" t="s">
        <v>138</v>
      </c>
      <c r="F40" s="85" t="s">
        <v>32</v>
      </c>
      <c r="G40" s="86" t="s">
        <v>30</v>
      </c>
      <c r="H40" s="87" t="s">
        <v>59</v>
      </c>
      <c r="I40" s="86" t="s">
        <v>49</v>
      </c>
    </row>
    <row r="41" spans="2:9" ht="15.75" customHeight="1">
      <c r="B41" s="149" t="s">
        <v>139</v>
      </c>
      <c r="C41" s="149"/>
      <c r="D41" s="88" t="s">
        <v>30</v>
      </c>
      <c r="E41" s="84" t="s">
        <v>56</v>
      </c>
      <c r="F41" s="84" t="s">
        <v>31</v>
      </c>
      <c r="G41" s="83" t="s">
        <v>29</v>
      </c>
      <c r="H41" s="86" t="s">
        <v>49</v>
      </c>
      <c r="I41" s="85" t="s">
        <v>32</v>
      </c>
    </row>
  </sheetData>
  <sheetProtection selectLockedCells="1" selectUnlockedCells="1"/>
  <mergeCells count="34">
    <mergeCell ref="B38:C38"/>
    <mergeCell ref="B39:C39"/>
    <mergeCell ref="B40:C40"/>
    <mergeCell ref="B41:C41"/>
    <mergeCell ref="B31:C31"/>
    <mergeCell ref="B32:C32"/>
    <mergeCell ref="B34:C34"/>
    <mergeCell ref="B35:C35"/>
    <mergeCell ref="B36:C36"/>
    <mergeCell ref="B37:C37"/>
    <mergeCell ref="B22:C22"/>
    <mergeCell ref="B23:C23"/>
    <mergeCell ref="B24:C24"/>
    <mergeCell ref="B28:C28"/>
    <mergeCell ref="B29:C29"/>
    <mergeCell ref="B30:C30"/>
    <mergeCell ref="B16:C16"/>
    <mergeCell ref="B17:C17"/>
    <mergeCell ref="B18:C18"/>
    <mergeCell ref="B19:C19"/>
    <mergeCell ref="B20:C20"/>
    <mergeCell ref="B21:C21"/>
    <mergeCell ref="B7:C7"/>
    <mergeCell ref="B8:C8"/>
    <mergeCell ref="B9:C9"/>
    <mergeCell ref="B10:C10"/>
    <mergeCell ref="B11:C11"/>
    <mergeCell ref="B15:C15"/>
    <mergeCell ref="B3:C3"/>
    <mergeCell ref="B4:C4"/>
    <mergeCell ref="B5:C5"/>
    <mergeCell ref="D5:I5"/>
    <mergeCell ref="B6:C6"/>
    <mergeCell ref="D6:I6"/>
  </mergeCells>
  <printOptions/>
  <pageMargins left="0.7875" right="0.7875" top="1.025" bottom="0.7875" header="0.7875" footer="0.5118055555555555"/>
  <pageSetup fitToHeight="1" fitToWidth="1" horizontalDpi="300" verticalDpi="300" orientation="portrait" paperSize="9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zoomScalePageLayoutView="0" workbookViewId="0" topLeftCell="A4">
      <selection activeCell="B10" sqref="B10"/>
    </sheetView>
  </sheetViews>
  <sheetFormatPr defaultColWidth="11.57421875" defaultRowHeight="14.25" customHeight="1"/>
  <cols>
    <col min="1" max="2" width="5.8515625" style="1" customWidth="1"/>
    <col min="3" max="3" width="24.00390625" style="1" customWidth="1"/>
    <col min="4" max="4" width="11.140625" style="1" customWidth="1"/>
    <col min="5" max="5" width="10.140625" style="1" customWidth="1"/>
    <col min="6" max="6" width="9.7109375" style="1" customWidth="1"/>
    <col min="7" max="7" width="9.57421875" style="1" customWidth="1"/>
    <col min="8" max="8" width="9.28125" style="1" customWidth="1"/>
    <col min="9" max="9" width="9.00390625" style="1" customWidth="1"/>
    <col min="10" max="10" width="9.140625" style="1" customWidth="1"/>
    <col min="11" max="11" width="9.00390625" style="1" customWidth="1"/>
    <col min="12" max="12" width="3.00390625" style="1" customWidth="1"/>
    <col min="13" max="13" width="9.57421875" style="1" customWidth="1"/>
    <col min="14" max="14" width="8.8515625" style="1" customWidth="1"/>
    <col min="15" max="15" width="8.7109375" style="1" customWidth="1"/>
    <col min="16" max="16" width="7.7109375" style="1" customWidth="1"/>
    <col min="17" max="17" width="9.00390625" style="1" customWidth="1"/>
    <col min="18" max="19" width="7.57421875" style="1" customWidth="1"/>
    <col min="20" max="16384" width="11.57421875" style="1" customWidth="1"/>
  </cols>
  <sheetData>
    <row r="1" spans="3:16" ht="14.25" customHeight="1"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 customHeight="1">
      <c r="A2" s="90" t="s">
        <v>7</v>
      </c>
      <c r="C2" s="89"/>
      <c r="D2" s="89"/>
      <c r="E2" s="89"/>
      <c r="F2" s="91" t="s">
        <v>140</v>
      </c>
      <c r="G2" s="92"/>
      <c r="I2" s="89"/>
      <c r="J2" s="89"/>
      <c r="K2" s="89"/>
      <c r="L2" s="89"/>
      <c r="M2" s="89"/>
      <c r="N2" s="89"/>
      <c r="O2" s="89"/>
      <c r="P2" s="89"/>
    </row>
    <row r="3" spans="1:7" ht="14.25" customHeight="1">
      <c r="A3" s="90" t="s">
        <v>16</v>
      </c>
      <c r="B3" s="93" t="s">
        <v>141</v>
      </c>
      <c r="F3" s="94" t="s">
        <v>142</v>
      </c>
      <c r="G3" s="95"/>
    </row>
    <row r="4" ht="14.25" customHeight="1">
      <c r="A4" s="90" t="s">
        <v>25</v>
      </c>
    </row>
    <row r="5" spans="1:20" ht="14.25" customHeight="1">
      <c r="A5" s="90"/>
      <c r="B5" s="96" t="s">
        <v>143</v>
      </c>
      <c r="C5" s="96" t="s">
        <v>144</v>
      </c>
      <c r="D5" s="96" t="s">
        <v>145</v>
      </c>
      <c r="E5" s="96" t="s">
        <v>146</v>
      </c>
      <c r="F5" s="97" t="s">
        <v>147</v>
      </c>
      <c r="G5" s="96" t="s">
        <v>148</v>
      </c>
      <c r="H5" s="96" t="s">
        <v>149</v>
      </c>
      <c r="I5" s="96" t="s">
        <v>150</v>
      </c>
      <c r="J5" s="96" t="s">
        <v>151</v>
      </c>
      <c r="K5" s="96" t="s">
        <v>152</v>
      </c>
      <c r="L5" s="98"/>
      <c r="M5" s="97" t="s">
        <v>147</v>
      </c>
      <c r="N5" s="96" t="s">
        <v>148</v>
      </c>
      <c r="O5" s="96" t="s">
        <v>149</v>
      </c>
      <c r="P5" s="96" t="s">
        <v>150</v>
      </c>
      <c r="Q5" s="96" t="s">
        <v>153</v>
      </c>
      <c r="R5" s="96" t="s">
        <v>153</v>
      </c>
      <c r="S5" s="96" t="s">
        <v>152</v>
      </c>
      <c r="T5" s="96" t="s">
        <v>120</v>
      </c>
    </row>
    <row r="6" spans="1:20" ht="14.25" customHeight="1">
      <c r="A6" s="90"/>
      <c r="B6" s="99" t="s">
        <v>154</v>
      </c>
      <c r="C6" s="99" t="s">
        <v>155</v>
      </c>
      <c r="D6" s="99"/>
      <c r="E6" s="99"/>
      <c r="F6" s="100" t="s">
        <v>156</v>
      </c>
      <c r="G6" s="99" t="s">
        <v>156</v>
      </c>
      <c r="H6" s="99" t="s">
        <v>156</v>
      </c>
      <c r="I6" s="99" t="s">
        <v>156</v>
      </c>
      <c r="J6" s="99" t="s">
        <v>156</v>
      </c>
      <c r="K6" s="99" t="s">
        <v>156</v>
      </c>
      <c r="L6" s="101"/>
      <c r="M6" s="102" t="s">
        <v>26</v>
      </c>
      <c r="N6" s="102" t="s">
        <v>26</v>
      </c>
      <c r="O6" s="102" t="s">
        <v>26</v>
      </c>
      <c r="P6" s="102" t="s">
        <v>26</v>
      </c>
      <c r="Q6" s="99" t="s">
        <v>156</v>
      </c>
      <c r="R6" s="99" t="s">
        <v>26</v>
      </c>
      <c r="S6" s="99" t="s">
        <v>26</v>
      </c>
      <c r="T6" s="99" t="s">
        <v>26</v>
      </c>
    </row>
    <row r="7" spans="1:20" ht="15.75" customHeight="1">
      <c r="A7" s="103">
        <v>1</v>
      </c>
      <c r="B7" s="104">
        <v>1</v>
      </c>
      <c r="C7" s="82" t="s">
        <v>27</v>
      </c>
      <c r="D7" s="82" t="s">
        <v>109</v>
      </c>
      <c r="E7" s="82" t="s">
        <v>20</v>
      </c>
      <c r="F7" s="81">
        <v>101</v>
      </c>
      <c r="G7" s="81">
        <v>103</v>
      </c>
      <c r="H7" s="105">
        <v>104</v>
      </c>
      <c r="I7" s="65">
        <v>100</v>
      </c>
      <c r="J7" s="65"/>
      <c r="K7" s="65">
        <v>98</v>
      </c>
      <c r="L7" s="106"/>
      <c r="M7" s="65">
        <v>10</v>
      </c>
      <c r="N7" s="65">
        <v>10</v>
      </c>
      <c r="O7" s="65">
        <v>10</v>
      </c>
      <c r="P7" s="65">
        <v>10</v>
      </c>
      <c r="Q7" s="107">
        <v>308</v>
      </c>
      <c r="R7" s="108">
        <f aca="true" t="shared" si="0" ref="R7:R54">+SUM(LARGE(M7:P7,1)+LARGE(M7:P7,2)+LARGE(M7:P7,3))</f>
        <v>30</v>
      </c>
      <c r="S7" s="109">
        <v>69</v>
      </c>
      <c r="T7" s="110">
        <f>SUM(R7:S7)+1</f>
        <v>100</v>
      </c>
    </row>
    <row r="8" spans="1:20" ht="14.25" customHeight="1">
      <c r="A8" s="103">
        <v>2</v>
      </c>
      <c r="B8" s="111">
        <v>904</v>
      </c>
      <c r="C8" s="84" t="s">
        <v>56</v>
      </c>
      <c r="D8" s="84" t="s">
        <v>111</v>
      </c>
      <c r="E8" s="84" t="s">
        <v>20</v>
      </c>
      <c r="F8" s="65">
        <v>95</v>
      </c>
      <c r="G8" s="81">
        <v>98</v>
      </c>
      <c r="H8" s="81">
        <v>102</v>
      </c>
      <c r="I8" s="81">
        <v>100</v>
      </c>
      <c r="J8" s="65"/>
      <c r="K8" s="65">
        <v>96</v>
      </c>
      <c r="L8" s="112"/>
      <c r="M8" s="65">
        <v>9</v>
      </c>
      <c r="N8" s="65">
        <v>10</v>
      </c>
      <c r="O8" s="65">
        <v>10</v>
      </c>
      <c r="P8" s="65">
        <v>10</v>
      </c>
      <c r="Q8" s="107">
        <v>300</v>
      </c>
      <c r="R8" s="108">
        <f t="shared" si="0"/>
        <v>30</v>
      </c>
      <c r="S8" s="109">
        <v>68</v>
      </c>
      <c r="T8" s="78">
        <f aca="true" t="shared" si="1" ref="T8:T54">SUM(R8:S8)</f>
        <v>98</v>
      </c>
    </row>
    <row r="9" spans="1:20" ht="14.25" customHeight="1">
      <c r="A9" s="103">
        <v>3</v>
      </c>
      <c r="B9" s="111">
        <v>531</v>
      </c>
      <c r="C9" s="84" t="s">
        <v>28</v>
      </c>
      <c r="D9" s="84" t="s">
        <v>111</v>
      </c>
      <c r="E9" s="84" t="s">
        <v>22</v>
      </c>
      <c r="F9" s="65">
        <v>93</v>
      </c>
      <c r="G9" s="81">
        <v>94</v>
      </c>
      <c r="H9" s="81">
        <v>96</v>
      </c>
      <c r="I9" s="81">
        <v>98</v>
      </c>
      <c r="J9" s="65"/>
      <c r="K9" s="65">
        <v>96</v>
      </c>
      <c r="L9" s="112"/>
      <c r="M9" s="65">
        <v>10</v>
      </c>
      <c r="N9" s="65">
        <v>9</v>
      </c>
      <c r="O9" s="65">
        <v>9</v>
      </c>
      <c r="P9" s="65">
        <v>9</v>
      </c>
      <c r="Q9" s="107">
        <v>288</v>
      </c>
      <c r="R9" s="108">
        <f t="shared" si="0"/>
        <v>28</v>
      </c>
      <c r="S9" s="109">
        <v>67</v>
      </c>
      <c r="T9" s="78">
        <f t="shared" si="1"/>
        <v>95</v>
      </c>
    </row>
    <row r="10" spans="1:20" ht="14.25" customHeight="1">
      <c r="A10" s="103">
        <v>4</v>
      </c>
      <c r="B10" s="113">
        <v>30</v>
      </c>
      <c r="C10" s="83" t="s">
        <v>29</v>
      </c>
      <c r="D10" s="83" t="s">
        <v>110</v>
      </c>
      <c r="E10" s="83" t="s">
        <v>22</v>
      </c>
      <c r="F10" s="81">
        <v>99</v>
      </c>
      <c r="G10" s="81">
        <v>99</v>
      </c>
      <c r="H10" s="81">
        <v>103</v>
      </c>
      <c r="I10" s="65">
        <v>92</v>
      </c>
      <c r="J10" s="65"/>
      <c r="K10" s="65">
        <v>94</v>
      </c>
      <c r="L10" s="112"/>
      <c r="M10" s="65">
        <v>10</v>
      </c>
      <c r="N10" s="65">
        <v>10</v>
      </c>
      <c r="O10" s="65">
        <v>10</v>
      </c>
      <c r="P10" s="65">
        <v>10</v>
      </c>
      <c r="Q10" s="107">
        <v>301</v>
      </c>
      <c r="R10" s="108">
        <f t="shared" si="0"/>
        <v>30</v>
      </c>
      <c r="S10" s="109">
        <v>66</v>
      </c>
      <c r="T10" s="78">
        <f t="shared" si="1"/>
        <v>96</v>
      </c>
    </row>
    <row r="11" spans="1:20" ht="14.25" customHeight="1">
      <c r="A11" s="103">
        <v>5</v>
      </c>
      <c r="B11" s="111">
        <v>471</v>
      </c>
      <c r="C11" s="84" t="s">
        <v>55</v>
      </c>
      <c r="D11" s="84" t="s">
        <v>111</v>
      </c>
      <c r="E11" s="84" t="s">
        <v>20</v>
      </c>
      <c r="F11" s="81">
        <v>97</v>
      </c>
      <c r="G11" s="65">
        <v>91</v>
      </c>
      <c r="H11" s="81">
        <v>99</v>
      </c>
      <c r="I11" s="81">
        <v>95</v>
      </c>
      <c r="J11" s="65"/>
      <c r="K11" s="65">
        <v>90</v>
      </c>
      <c r="L11" s="112"/>
      <c r="M11" s="65">
        <v>9</v>
      </c>
      <c r="N11" s="65">
        <v>10</v>
      </c>
      <c r="O11" s="65">
        <v>10</v>
      </c>
      <c r="P11" s="65">
        <v>10</v>
      </c>
      <c r="Q11" s="107">
        <v>291</v>
      </c>
      <c r="R11" s="108">
        <f t="shared" si="0"/>
        <v>30</v>
      </c>
      <c r="S11" s="109">
        <v>65</v>
      </c>
      <c r="T11" s="78">
        <f t="shared" si="1"/>
        <v>95</v>
      </c>
    </row>
    <row r="12" spans="1:20" ht="14.25" customHeight="1">
      <c r="A12" s="103">
        <v>6</v>
      </c>
      <c r="B12" s="114">
        <v>150</v>
      </c>
      <c r="C12" s="88" t="s">
        <v>48</v>
      </c>
      <c r="D12" s="88" t="s">
        <v>117</v>
      </c>
      <c r="E12" s="88" t="s">
        <v>20</v>
      </c>
      <c r="F12" s="81">
        <v>100</v>
      </c>
      <c r="G12" s="81">
        <v>94</v>
      </c>
      <c r="H12" s="65">
        <v>93</v>
      </c>
      <c r="I12" s="81">
        <v>95</v>
      </c>
      <c r="J12" s="65"/>
      <c r="K12" s="65">
        <v>87</v>
      </c>
      <c r="L12" s="112"/>
      <c r="M12" s="65">
        <v>10</v>
      </c>
      <c r="N12" s="65">
        <v>9</v>
      </c>
      <c r="O12" s="65">
        <v>9</v>
      </c>
      <c r="P12" s="65">
        <v>9</v>
      </c>
      <c r="Q12" s="107">
        <v>289</v>
      </c>
      <c r="R12" s="108">
        <f t="shared" si="0"/>
        <v>28</v>
      </c>
      <c r="S12" s="109">
        <v>64</v>
      </c>
      <c r="T12" s="78">
        <f t="shared" si="1"/>
        <v>92</v>
      </c>
    </row>
    <row r="13" spans="1:20" ht="14.25" customHeight="1">
      <c r="A13" s="103">
        <v>7</v>
      </c>
      <c r="B13" s="111">
        <v>218</v>
      </c>
      <c r="C13" s="84" t="s">
        <v>35</v>
      </c>
      <c r="D13" s="84" t="s">
        <v>111</v>
      </c>
      <c r="E13" s="84" t="s">
        <v>22</v>
      </c>
      <c r="F13" s="65">
        <v>84</v>
      </c>
      <c r="G13" s="81">
        <v>95</v>
      </c>
      <c r="H13" s="81">
        <v>90</v>
      </c>
      <c r="I13" s="81">
        <v>95</v>
      </c>
      <c r="J13" s="65">
        <v>94</v>
      </c>
      <c r="K13" s="65">
        <v>81</v>
      </c>
      <c r="L13" s="112"/>
      <c r="M13" s="65">
        <v>9</v>
      </c>
      <c r="N13" s="65">
        <v>9</v>
      </c>
      <c r="O13" s="65">
        <v>10</v>
      </c>
      <c r="P13" s="65">
        <v>10</v>
      </c>
      <c r="Q13" s="107">
        <v>280</v>
      </c>
      <c r="R13" s="108">
        <f t="shared" si="0"/>
        <v>29</v>
      </c>
      <c r="S13" s="109">
        <v>63</v>
      </c>
      <c r="T13" s="78">
        <f t="shared" si="1"/>
        <v>92</v>
      </c>
    </row>
    <row r="14" spans="1:20" ht="14.25" customHeight="1">
      <c r="A14" s="103">
        <v>8</v>
      </c>
      <c r="B14" s="114">
        <v>259</v>
      </c>
      <c r="C14" s="88" t="s">
        <v>30</v>
      </c>
      <c r="D14" s="88" t="s">
        <v>117</v>
      </c>
      <c r="E14" s="88" t="s">
        <v>20</v>
      </c>
      <c r="F14" s="81">
        <v>96</v>
      </c>
      <c r="G14" s="81">
        <v>98</v>
      </c>
      <c r="H14" s="81">
        <v>97</v>
      </c>
      <c r="I14" s="65">
        <v>95</v>
      </c>
      <c r="J14" s="65"/>
      <c r="K14" s="65">
        <v>81</v>
      </c>
      <c r="L14" s="112"/>
      <c r="M14" s="65">
        <v>10</v>
      </c>
      <c r="N14" s="65">
        <v>10</v>
      </c>
      <c r="O14" s="65">
        <v>9</v>
      </c>
      <c r="P14" s="65">
        <v>9</v>
      </c>
      <c r="Q14" s="107">
        <v>291</v>
      </c>
      <c r="R14" s="108">
        <f t="shared" si="0"/>
        <v>29</v>
      </c>
      <c r="S14" s="109">
        <v>62</v>
      </c>
      <c r="T14" s="78">
        <f t="shared" si="1"/>
        <v>91</v>
      </c>
    </row>
    <row r="15" spans="1:20" ht="14.25" customHeight="1">
      <c r="A15" s="103">
        <v>9</v>
      </c>
      <c r="B15" s="114">
        <v>191</v>
      </c>
      <c r="C15" s="88" t="s">
        <v>63</v>
      </c>
      <c r="D15" s="88" t="s">
        <v>117</v>
      </c>
      <c r="E15" s="88" t="s">
        <v>19</v>
      </c>
      <c r="F15" s="65">
        <v>92</v>
      </c>
      <c r="G15" s="81">
        <v>92</v>
      </c>
      <c r="H15" s="81">
        <v>93</v>
      </c>
      <c r="I15" s="81">
        <v>94</v>
      </c>
      <c r="J15" s="65">
        <v>93</v>
      </c>
      <c r="K15" s="65"/>
      <c r="L15" s="112"/>
      <c r="M15" s="65">
        <v>8</v>
      </c>
      <c r="N15" s="65">
        <v>8</v>
      </c>
      <c r="O15" s="65">
        <v>8</v>
      </c>
      <c r="P15" s="65">
        <v>10</v>
      </c>
      <c r="Q15" s="107">
        <v>279</v>
      </c>
      <c r="R15" s="108">
        <f t="shared" si="0"/>
        <v>26</v>
      </c>
      <c r="S15" s="109">
        <v>61</v>
      </c>
      <c r="T15" s="78">
        <f t="shared" si="1"/>
        <v>87</v>
      </c>
    </row>
    <row r="16" spans="1:20" ht="14.25" customHeight="1">
      <c r="A16" s="103">
        <v>10</v>
      </c>
      <c r="B16" s="115">
        <v>600</v>
      </c>
      <c r="C16" s="84" t="s">
        <v>33</v>
      </c>
      <c r="D16" s="84" t="s">
        <v>111</v>
      </c>
      <c r="E16" s="84" t="s">
        <v>23</v>
      </c>
      <c r="F16" s="65">
        <v>86</v>
      </c>
      <c r="G16" s="81">
        <v>88</v>
      </c>
      <c r="H16" s="81">
        <v>94</v>
      </c>
      <c r="I16" s="81">
        <v>93</v>
      </c>
      <c r="J16" s="65">
        <v>92</v>
      </c>
      <c r="K16" s="65"/>
      <c r="L16" s="112"/>
      <c r="M16" s="65">
        <v>10</v>
      </c>
      <c r="N16" s="65">
        <v>9</v>
      </c>
      <c r="O16" s="65">
        <v>9</v>
      </c>
      <c r="P16" s="65">
        <v>8</v>
      </c>
      <c r="Q16" s="107">
        <v>275</v>
      </c>
      <c r="R16" s="108">
        <f t="shared" si="0"/>
        <v>28</v>
      </c>
      <c r="S16" s="109">
        <v>60</v>
      </c>
      <c r="T16" s="78">
        <f t="shared" si="1"/>
        <v>88</v>
      </c>
    </row>
    <row r="17" spans="1:20" ht="14.25" customHeight="1">
      <c r="A17" s="103">
        <v>11</v>
      </c>
      <c r="B17" s="116">
        <v>513</v>
      </c>
      <c r="C17" s="85" t="s">
        <v>31</v>
      </c>
      <c r="D17" s="85" t="s">
        <v>116</v>
      </c>
      <c r="E17" s="85" t="s">
        <v>21</v>
      </c>
      <c r="F17" s="81">
        <v>96</v>
      </c>
      <c r="G17" s="65">
        <v>93</v>
      </c>
      <c r="H17" s="81">
        <v>96</v>
      </c>
      <c r="I17" s="81">
        <v>96</v>
      </c>
      <c r="J17" s="65">
        <v>92</v>
      </c>
      <c r="K17" s="65"/>
      <c r="L17" s="112"/>
      <c r="M17" s="65">
        <v>9</v>
      </c>
      <c r="N17" s="65">
        <v>8</v>
      </c>
      <c r="O17" s="65">
        <v>10</v>
      </c>
      <c r="P17" s="65">
        <v>9</v>
      </c>
      <c r="Q17" s="107">
        <v>288</v>
      </c>
      <c r="R17" s="108">
        <f t="shared" si="0"/>
        <v>28</v>
      </c>
      <c r="S17" s="109">
        <v>59</v>
      </c>
      <c r="T17" s="78">
        <f t="shared" si="1"/>
        <v>87</v>
      </c>
    </row>
    <row r="18" spans="1:20" ht="14.25" customHeight="1">
      <c r="A18" s="103">
        <v>12</v>
      </c>
      <c r="B18" s="116">
        <v>620</v>
      </c>
      <c r="C18" s="85" t="s">
        <v>50</v>
      </c>
      <c r="D18" s="85" t="s">
        <v>116</v>
      </c>
      <c r="E18" s="85" t="s">
        <v>23</v>
      </c>
      <c r="F18" s="65">
        <v>88</v>
      </c>
      <c r="G18" s="81">
        <v>91</v>
      </c>
      <c r="H18" s="81">
        <v>93</v>
      </c>
      <c r="I18" s="81">
        <v>91</v>
      </c>
      <c r="J18" s="65">
        <v>89</v>
      </c>
      <c r="K18" s="65"/>
      <c r="L18" s="112"/>
      <c r="M18" s="65">
        <v>6</v>
      </c>
      <c r="N18" s="65">
        <v>7</v>
      </c>
      <c r="O18" s="65">
        <v>9</v>
      </c>
      <c r="P18" s="65">
        <v>9</v>
      </c>
      <c r="Q18" s="107">
        <v>275</v>
      </c>
      <c r="R18" s="108">
        <f t="shared" si="0"/>
        <v>25</v>
      </c>
      <c r="S18" s="109">
        <v>58</v>
      </c>
      <c r="T18" s="78">
        <f t="shared" si="1"/>
        <v>83</v>
      </c>
    </row>
    <row r="19" spans="1:20" ht="14.25" customHeight="1">
      <c r="A19" s="103">
        <v>13</v>
      </c>
      <c r="B19" s="114">
        <v>35</v>
      </c>
      <c r="C19" s="88" t="s">
        <v>62</v>
      </c>
      <c r="D19" s="88" t="s">
        <v>117</v>
      </c>
      <c r="E19" s="88" t="s">
        <v>22</v>
      </c>
      <c r="F19" s="81">
        <v>90</v>
      </c>
      <c r="G19" s="81">
        <v>94</v>
      </c>
      <c r="H19" s="65">
        <v>78</v>
      </c>
      <c r="I19" s="81">
        <v>91</v>
      </c>
      <c r="J19" s="65">
        <v>89</v>
      </c>
      <c r="K19" s="65"/>
      <c r="L19" s="112"/>
      <c r="M19" s="65">
        <v>9</v>
      </c>
      <c r="N19" s="65">
        <v>10</v>
      </c>
      <c r="O19" s="65">
        <v>8</v>
      </c>
      <c r="P19" s="65">
        <v>8</v>
      </c>
      <c r="Q19" s="107">
        <v>275</v>
      </c>
      <c r="R19" s="108">
        <f t="shared" si="0"/>
        <v>27</v>
      </c>
      <c r="S19" s="109">
        <v>57</v>
      </c>
      <c r="T19" s="78">
        <f t="shared" si="1"/>
        <v>84</v>
      </c>
    </row>
    <row r="20" spans="1:20" ht="14.25" customHeight="1">
      <c r="A20" s="103">
        <v>14</v>
      </c>
      <c r="B20" s="111">
        <v>56</v>
      </c>
      <c r="C20" s="84" t="s">
        <v>58</v>
      </c>
      <c r="D20" s="84" t="s">
        <v>111</v>
      </c>
      <c r="E20" s="84" t="s">
        <v>22</v>
      </c>
      <c r="F20" s="81">
        <v>91</v>
      </c>
      <c r="G20" s="81">
        <v>97</v>
      </c>
      <c r="H20" s="65">
        <v>88</v>
      </c>
      <c r="I20" s="81">
        <v>98</v>
      </c>
      <c r="J20" s="65">
        <v>88</v>
      </c>
      <c r="K20" s="65"/>
      <c r="L20" s="112"/>
      <c r="M20" s="65">
        <v>10</v>
      </c>
      <c r="N20" s="65">
        <v>9</v>
      </c>
      <c r="O20" s="65">
        <v>10</v>
      </c>
      <c r="P20" s="65">
        <v>10</v>
      </c>
      <c r="Q20" s="107">
        <v>286</v>
      </c>
      <c r="R20" s="108">
        <f t="shared" si="0"/>
        <v>30</v>
      </c>
      <c r="S20" s="109">
        <v>56</v>
      </c>
      <c r="T20" s="78">
        <f t="shared" si="1"/>
        <v>86</v>
      </c>
    </row>
    <row r="21" spans="1:20" ht="14.25" customHeight="1">
      <c r="A21" s="103">
        <v>15</v>
      </c>
      <c r="B21" s="111">
        <v>54</v>
      </c>
      <c r="C21" s="84" t="s">
        <v>85</v>
      </c>
      <c r="D21" s="84" t="s">
        <v>111</v>
      </c>
      <c r="E21" s="84" t="s">
        <v>22</v>
      </c>
      <c r="F21" s="81">
        <v>94</v>
      </c>
      <c r="G21" s="81">
        <v>92</v>
      </c>
      <c r="H21" s="65">
        <v>88</v>
      </c>
      <c r="I21" s="81">
        <v>91</v>
      </c>
      <c r="J21" s="65">
        <v>62</v>
      </c>
      <c r="K21" s="65"/>
      <c r="L21" s="112"/>
      <c r="M21" s="65">
        <v>8</v>
      </c>
      <c r="N21" s="65">
        <v>9</v>
      </c>
      <c r="O21" s="65">
        <v>7</v>
      </c>
      <c r="P21" s="65">
        <v>8</v>
      </c>
      <c r="Q21" s="107">
        <v>277</v>
      </c>
      <c r="R21" s="108">
        <f t="shared" si="0"/>
        <v>25</v>
      </c>
      <c r="S21" s="109">
        <v>55</v>
      </c>
      <c r="T21" s="78">
        <f t="shared" si="1"/>
        <v>80</v>
      </c>
    </row>
    <row r="22" spans="1:20" ht="14.25" customHeight="1">
      <c r="A22" s="103">
        <v>16</v>
      </c>
      <c r="B22" s="116">
        <v>546</v>
      </c>
      <c r="C22" s="85" t="s">
        <v>37</v>
      </c>
      <c r="D22" s="85" t="s">
        <v>116</v>
      </c>
      <c r="E22" s="85" t="s">
        <v>21</v>
      </c>
      <c r="F22" s="81">
        <v>93</v>
      </c>
      <c r="G22" s="81">
        <v>90</v>
      </c>
      <c r="H22" s="65">
        <v>89</v>
      </c>
      <c r="I22" s="81">
        <v>91</v>
      </c>
      <c r="J22" s="65"/>
      <c r="K22" s="65"/>
      <c r="L22" s="112"/>
      <c r="M22" s="65">
        <v>9</v>
      </c>
      <c r="N22" s="65">
        <v>9</v>
      </c>
      <c r="O22" s="65">
        <v>8</v>
      </c>
      <c r="P22" s="65">
        <v>9</v>
      </c>
      <c r="Q22" s="107">
        <v>274</v>
      </c>
      <c r="R22" s="108">
        <f t="shared" si="0"/>
        <v>27</v>
      </c>
      <c r="S22" s="109">
        <v>54</v>
      </c>
      <c r="T22" s="78">
        <f t="shared" si="1"/>
        <v>81</v>
      </c>
    </row>
    <row r="23" spans="1:20" ht="14.25" customHeight="1">
      <c r="A23" s="103">
        <v>17</v>
      </c>
      <c r="B23" s="114">
        <v>556</v>
      </c>
      <c r="C23" s="88" t="s">
        <v>36</v>
      </c>
      <c r="D23" s="88" t="s">
        <v>117</v>
      </c>
      <c r="E23" s="88" t="s">
        <v>21</v>
      </c>
      <c r="F23" s="81">
        <v>88</v>
      </c>
      <c r="G23" s="81">
        <v>94</v>
      </c>
      <c r="H23" s="65">
        <v>84</v>
      </c>
      <c r="I23" s="81">
        <v>91</v>
      </c>
      <c r="J23" s="65"/>
      <c r="K23" s="65"/>
      <c r="L23" s="112"/>
      <c r="M23" s="65">
        <v>10</v>
      </c>
      <c r="N23" s="65">
        <v>10</v>
      </c>
      <c r="O23" s="65">
        <v>8</v>
      </c>
      <c r="P23" s="65">
        <v>9</v>
      </c>
      <c r="Q23" s="107">
        <v>273</v>
      </c>
      <c r="R23" s="108">
        <f t="shared" si="0"/>
        <v>29</v>
      </c>
      <c r="S23" s="109">
        <v>53</v>
      </c>
      <c r="T23" s="78">
        <f t="shared" si="1"/>
        <v>82</v>
      </c>
    </row>
    <row r="24" spans="1:20" ht="14.25" customHeight="1">
      <c r="A24" s="103">
        <v>18</v>
      </c>
      <c r="B24" s="116">
        <v>114</v>
      </c>
      <c r="C24" s="85" t="s">
        <v>86</v>
      </c>
      <c r="D24" s="85" t="s">
        <v>116</v>
      </c>
      <c r="E24" s="85" t="s">
        <v>20</v>
      </c>
      <c r="F24" s="81">
        <v>86</v>
      </c>
      <c r="G24" s="65">
        <v>83</v>
      </c>
      <c r="H24" s="81">
        <v>90</v>
      </c>
      <c r="I24" s="81">
        <v>96</v>
      </c>
      <c r="J24" s="65"/>
      <c r="K24" s="65"/>
      <c r="L24" s="112"/>
      <c r="M24" s="65">
        <v>8</v>
      </c>
      <c r="N24" s="65">
        <v>7</v>
      </c>
      <c r="O24" s="65">
        <v>10</v>
      </c>
      <c r="P24" s="65">
        <v>10</v>
      </c>
      <c r="Q24" s="107">
        <v>272</v>
      </c>
      <c r="R24" s="108">
        <f t="shared" si="0"/>
        <v>28</v>
      </c>
      <c r="S24" s="109">
        <v>52</v>
      </c>
      <c r="T24" s="78">
        <f t="shared" si="1"/>
        <v>80</v>
      </c>
    </row>
    <row r="25" spans="1:20" ht="14.25" customHeight="1">
      <c r="A25" s="103">
        <v>19</v>
      </c>
      <c r="B25" s="116">
        <v>78</v>
      </c>
      <c r="C25" s="85" t="s">
        <v>53</v>
      </c>
      <c r="D25" s="85" t="s">
        <v>116</v>
      </c>
      <c r="E25" s="85" t="s">
        <v>22</v>
      </c>
      <c r="F25" s="81">
        <v>94</v>
      </c>
      <c r="G25" s="65">
        <v>84</v>
      </c>
      <c r="H25" s="81">
        <v>90</v>
      </c>
      <c r="I25" s="81">
        <v>87</v>
      </c>
      <c r="J25" s="65"/>
      <c r="K25" s="65"/>
      <c r="L25" s="112"/>
      <c r="M25" s="65">
        <v>8</v>
      </c>
      <c r="N25" s="65">
        <v>8</v>
      </c>
      <c r="O25" s="65">
        <v>9</v>
      </c>
      <c r="P25" s="65">
        <v>8</v>
      </c>
      <c r="Q25" s="107">
        <v>271</v>
      </c>
      <c r="R25" s="108">
        <f t="shared" si="0"/>
        <v>25</v>
      </c>
      <c r="S25" s="109">
        <v>51</v>
      </c>
      <c r="T25" s="78">
        <f t="shared" si="1"/>
        <v>76</v>
      </c>
    </row>
    <row r="26" spans="1:20" ht="14.25" customHeight="1">
      <c r="A26" s="103">
        <v>20</v>
      </c>
      <c r="B26" s="114">
        <v>491</v>
      </c>
      <c r="C26" s="88" t="s">
        <v>89</v>
      </c>
      <c r="D26" s="88" t="s">
        <v>117</v>
      </c>
      <c r="E26" s="88" t="s">
        <v>19</v>
      </c>
      <c r="F26" s="65">
        <v>50</v>
      </c>
      <c r="G26" s="81">
        <v>90</v>
      </c>
      <c r="H26" s="81">
        <v>89</v>
      </c>
      <c r="I26" s="81">
        <v>91</v>
      </c>
      <c r="J26" s="65"/>
      <c r="K26" s="65"/>
      <c r="L26" s="112"/>
      <c r="M26" s="65">
        <v>6</v>
      </c>
      <c r="N26" s="65">
        <v>7</v>
      </c>
      <c r="O26" s="65">
        <v>8</v>
      </c>
      <c r="P26" s="65">
        <v>8</v>
      </c>
      <c r="Q26" s="107">
        <v>270</v>
      </c>
      <c r="R26" s="108">
        <f t="shared" si="0"/>
        <v>23</v>
      </c>
      <c r="S26" s="109">
        <v>50</v>
      </c>
      <c r="T26" s="78">
        <f t="shared" si="1"/>
        <v>73</v>
      </c>
    </row>
    <row r="27" spans="1:20" ht="14.25" customHeight="1">
      <c r="A27" s="103">
        <v>21</v>
      </c>
      <c r="B27" s="116">
        <v>226</v>
      </c>
      <c r="C27" s="85" t="s">
        <v>39</v>
      </c>
      <c r="D27" s="85" t="s">
        <v>116</v>
      </c>
      <c r="E27" s="85" t="s">
        <v>23</v>
      </c>
      <c r="F27" s="81">
        <v>90</v>
      </c>
      <c r="G27" s="81">
        <v>93</v>
      </c>
      <c r="H27" s="81">
        <v>85</v>
      </c>
      <c r="I27" s="65">
        <v>79</v>
      </c>
      <c r="J27" s="65"/>
      <c r="K27" s="65"/>
      <c r="L27" s="112"/>
      <c r="M27" s="65">
        <v>9</v>
      </c>
      <c r="N27" s="65">
        <v>10</v>
      </c>
      <c r="O27" s="65">
        <v>8</v>
      </c>
      <c r="P27" s="65">
        <v>6</v>
      </c>
      <c r="Q27" s="107">
        <v>268</v>
      </c>
      <c r="R27" s="108">
        <f t="shared" si="0"/>
        <v>27</v>
      </c>
      <c r="S27" s="109">
        <v>49</v>
      </c>
      <c r="T27" s="78">
        <f t="shared" si="1"/>
        <v>76</v>
      </c>
    </row>
    <row r="28" spans="1:20" ht="14.25" customHeight="1">
      <c r="A28" s="103">
        <v>22</v>
      </c>
      <c r="B28" s="114">
        <v>22</v>
      </c>
      <c r="C28" s="88" t="s">
        <v>52</v>
      </c>
      <c r="D28" s="88" t="s">
        <v>117</v>
      </c>
      <c r="E28" s="88" t="s">
        <v>22</v>
      </c>
      <c r="F28" s="81">
        <v>90</v>
      </c>
      <c r="G28" s="81">
        <v>91</v>
      </c>
      <c r="H28" s="65">
        <v>85</v>
      </c>
      <c r="I28" s="81">
        <v>87</v>
      </c>
      <c r="J28" s="65"/>
      <c r="K28" s="65"/>
      <c r="L28" s="112"/>
      <c r="M28" s="65">
        <v>8</v>
      </c>
      <c r="N28" s="65">
        <v>8</v>
      </c>
      <c r="O28" s="65">
        <v>7</v>
      </c>
      <c r="P28" s="65">
        <v>8</v>
      </c>
      <c r="Q28" s="107">
        <v>268</v>
      </c>
      <c r="R28" s="108">
        <f t="shared" si="0"/>
        <v>24</v>
      </c>
      <c r="S28" s="109">
        <v>48</v>
      </c>
      <c r="T28" s="78">
        <f t="shared" si="1"/>
        <v>72</v>
      </c>
    </row>
    <row r="29" spans="1:20" ht="14.25" customHeight="1">
      <c r="A29" s="103">
        <v>23</v>
      </c>
      <c r="B29" s="116">
        <v>515</v>
      </c>
      <c r="C29" s="85" t="s">
        <v>71</v>
      </c>
      <c r="D29" s="85" t="s">
        <v>116</v>
      </c>
      <c r="E29" s="85" t="s">
        <v>20</v>
      </c>
      <c r="F29" s="81">
        <v>85</v>
      </c>
      <c r="G29" s="81">
        <v>93</v>
      </c>
      <c r="H29" s="65">
        <v>82</v>
      </c>
      <c r="I29" s="81">
        <v>88</v>
      </c>
      <c r="J29" s="65"/>
      <c r="K29" s="65"/>
      <c r="L29" s="112"/>
      <c r="M29" s="65">
        <v>8</v>
      </c>
      <c r="N29" s="65">
        <v>8</v>
      </c>
      <c r="O29" s="65">
        <v>8</v>
      </c>
      <c r="P29" s="65">
        <v>7</v>
      </c>
      <c r="Q29" s="107">
        <v>266</v>
      </c>
      <c r="R29" s="108">
        <f t="shared" si="0"/>
        <v>24</v>
      </c>
      <c r="S29" s="109">
        <v>47</v>
      </c>
      <c r="T29" s="78">
        <f t="shared" si="1"/>
        <v>71</v>
      </c>
    </row>
    <row r="30" spans="1:20" ht="14.25" customHeight="1">
      <c r="A30" s="103">
        <v>24</v>
      </c>
      <c r="B30" s="114">
        <v>156</v>
      </c>
      <c r="C30" s="88" t="s">
        <v>42</v>
      </c>
      <c r="D30" s="88" t="s">
        <v>117</v>
      </c>
      <c r="E30" s="88" t="s">
        <v>22</v>
      </c>
      <c r="F30" s="65">
        <v>82</v>
      </c>
      <c r="G30" s="81">
        <v>93</v>
      </c>
      <c r="H30" s="81">
        <v>84</v>
      </c>
      <c r="I30" s="81">
        <v>84</v>
      </c>
      <c r="J30" s="65"/>
      <c r="K30" s="65"/>
      <c r="L30" s="112"/>
      <c r="M30" s="65">
        <v>7</v>
      </c>
      <c r="N30" s="65">
        <v>7</v>
      </c>
      <c r="O30" s="65">
        <v>7</v>
      </c>
      <c r="P30" s="65">
        <v>7</v>
      </c>
      <c r="Q30" s="107">
        <v>261</v>
      </c>
      <c r="R30" s="108">
        <f t="shared" si="0"/>
        <v>21</v>
      </c>
      <c r="S30" s="109">
        <v>46</v>
      </c>
      <c r="T30" s="78">
        <f t="shared" si="1"/>
        <v>67</v>
      </c>
    </row>
    <row r="31" spans="1:20" ht="14.25" customHeight="1">
      <c r="A31" s="103">
        <v>25</v>
      </c>
      <c r="B31" s="116">
        <v>555</v>
      </c>
      <c r="C31" s="85" t="s">
        <v>54</v>
      </c>
      <c r="D31" s="85" t="s">
        <v>116</v>
      </c>
      <c r="E31" s="85" t="s">
        <v>20</v>
      </c>
      <c r="F31" s="81">
        <v>92</v>
      </c>
      <c r="G31" s="81">
        <v>85</v>
      </c>
      <c r="H31" s="65">
        <v>82</v>
      </c>
      <c r="I31" s="81">
        <v>84</v>
      </c>
      <c r="J31" s="65"/>
      <c r="K31" s="65"/>
      <c r="L31" s="112"/>
      <c r="M31" s="65">
        <v>7</v>
      </c>
      <c r="N31" s="65">
        <v>8</v>
      </c>
      <c r="O31" s="65">
        <v>7</v>
      </c>
      <c r="P31" s="65">
        <v>7</v>
      </c>
      <c r="Q31" s="107">
        <v>261</v>
      </c>
      <c r="R31" s="108">
        <f t="shared" si="0"/>
        <v>22</v>
      </c>
      <c r="S31" s="109">
        <v>45</v>
      </c>
      <c r="T31" s="78">
        <f t="shared" si="1"/>
        <v>67</v>
      </c>
    </row>
    <row r="32" spans="1:20" ht="14.25" customHeight="1">
      <c r="A32" s="103">
        <v>26</v>
      </c>
      <c r="B32" s="116">
        <v>141</v>
      </c>
      <c r="C32" s="85" t="s">
        <v>40</v>
      </c>
      <c r="D32" s="85" t="s">
        <v>116</v>
      </c>
      <c r="E32" s="85" t="s">
        <v>22</v>
      </c>
      <c r="F32" s="65">
        <v>86</v>
      </c>
      <c r="G32" s="81">
        <v>87</v>
      </c>
      <c r="H32" s="81">
        <v>87</v>
      </c>
      <c r="I32" s="81">
        <v>86</v>
      </c>
      <c r="J32" s="65"/>
      <c r="K32" s="65"/>
      <c r="L32" s="112"/>
      <c r="M32" s="65">
        <v>9</v>
      </c>
      <c r="N32" s="65">
        <v>9</v>
      </c>
      <c r="O32" s="65">
        <v>8</v>
      </c>
      <c r="P32" s="65">
        <v>9</v>
      </c>
      <c r="Q32" s="107">
        <v>260</v>
      </c>
      <c r="R32" s="108">
        <f t="shared" si="0"/>
        <v>27</v>
      </c>
      <c r="S32" s="109">
        <v>44</v>
      </c>
      <c r="T32" s="78">
        <f t="shared" si="1"/>
        <v>71</v>
      </c>
    </row>
    <row r="33" spans="1:20" ht="14.25" customHeight="1">
      <c r="A33" s="103">
        <v>27</v>
      </c>
      <c r="B33" s="116">
        <v>13</v>
      </c>
      <c r="C33" s="85" t="s">
        <v>41</v>
      </c>
      <c r="D33" s="85" t="s">
        <v>116</v>
      </c>
      <c r="E33" s="85" t="s">
        <v>19</v>
      </c>
      <c r="F33" s="65">
        <v>77</v>
      </c>
      <c r="G33" s="81">
        <v>85</v>
      </c>
      <c r="H33" s="81">
        <v>86</v>
      </c>
      <c r="I33" s="81">
        <v>85</v>
      </c>
      <c r="J33" s="65"/>
      <c r="K33" s="65"/>
      <c r="L33" s="112"/>
      <c r="M33" s="65">
        <v>7</v>
      </c>
      <c r="N33" s="65">
        <v>8</v>
      </c>
      <c r="O33" s="65">
        <v>9</v>
      </c>
      <c r="P33" s="65">
        <v>7</v>
      </c>
      <c r="Q33" s="107">
        <v>256</v>
      </c>
      <c r="R33" s="108">
        <f t="shared" si="0"/>
        <v>24</v>
      </c>
      <c r="S33" s="109">
        <v>43</v>
      </c>
      <c r="T33" s="78">
        <f t="shared" si="1"/>
        <v>67</v>
      </c>
    </row>
    <row r="34" spans="1:20" ht="14.25" customHeight="1">
      <c r="A34" s="103">
        <v>28</v>
      </c>
      <c r="B34" s="117">
        <v>183</v>
      </c>
      <c r="C34" s="118" t="s">
        <v>43</v>
      </c>
      <c r="D34" s="118" t="s">
        <v>118</v>
      </c>
      <c r="E34" s="118" t="s">
        <v>20</v>
      </c>
      <c r="F34" s="81">
        <v>88</v>
      </c>
      <c r="G34" s="81">
        <v>81</v>
      </c>
      <c r="H34" s="65">
        <v>72</v>
      </c>
      <c r="I34" s="81">
        <v>83</v>
      </c>
      <c r="J34" s="65"/>
      <c r="K34" s="65"/>
      <c r="L34" s="112"/>
      <c r="M34" s="65">
        <v>7</v>
      </c>
      <c r="N34" s="65">
        <v>6</v>
      </c>
      <c r="O34" s="65">
        <v>6</v>
      </c>
      <c r="P34" s="65">
        <v>6</v>
      </c>
      <c r="Q34" s="107">
        <v>252</v>
      </c>
      <c r="R34" s="108">
        <f t="shared" si="0"/>
        <v>19</v>
      </c>
      <c r="S34" s="109">
        <v>42</v>
      </c>
      <c r="T34" s="78">
        <f t="shared" si="1"/>
        <v>61</v>
      </c>
    </row>
    <row r="35" spans="1:20" ht="14.25" customHeight="1">
      <c r="A35" s="103">
        <v>29</v>
      </c>
      <c r="B35" s="116">
        <v>173</v>
      </c>
      <c r="C35" s="85" t="s">
        <v>94</v>
      </c>
      <c r="D35" s="85" t="s">
        <v>116</v>
      </c>
      <c r="E35" s="85" t="s">
        <v>20</v>
      </c>
      <c r="F35" s="81">
        <v>85</v>
      </c>
      <c r="G35" s="81">
        <v>82</v>
      </c>
      <c r="H35" s="65">
        <v>79</v>
      </c>
      <c r="I35" s="81">
        <v>82</v>
      </c>
      <c r="J35" s="65"/>
      <c r="K35" s="65"/>
      <c r="L35" s="112"/>
      <c r="M35" s="65">
        <v>8</v>
      </c>
      <c r="N35" s="65">
        <v>7</v>
      </c>
      <c r="O35" s="65">
        <v>9</v>
      </c>
      <c r="P35" s="65">
        <v>7</v>
      </c>
      <c r="Q35" s="107">
        <v>249</v>
      </c>
      <c r="R35" s="108">
        <f t="shared" si="0"/>
        <v>24</v>
      </c>
      <c r="S35" s="109">
        <v>41</v>
      </c>
      <c r="T35" s="78">
        <f t="shared" si="1"/>
        <v>65</v>
      </c>
    </row>
    <row r="36" spans="1:20" ht="14.25" customHeight="1">
      <c r="A36" s="103">
        <v>30</v>
      </c>
      <c r="B36" s="116">
        <v>33</v>
      </c>
      <c r="C36" s="85" t="s">
        <v>47</v>
      </c>
      <c r="D36" s="85" t="s">
        <v>116</v>
      </c>
      <c r="E36" s="85" t="s">
        <v>23</v>
      </c>
      <c r="F36" s="81">
        <v>83</v>
      </c>
      <c r="G36" s="81">
        <v>83</v>
      </c>
      <c r="H36" s="65">
        <v>42</v>
      </c>
      <c r="I36" s="81">
        <v>83</v>
      </c>
      <c r="J36" s="65"/>
      <c r="K36" s="65"/>
      <c r="L36" s="112"/>
      <c r="M36" s="65">
        <v>6</v>
      </c>
      <c r="N36" s="65">
        <v>7</v>
      </c>
      <c r="O36" s="65">
        <v>6</v>
      </c>
      <c r="P36" s="65">
        <v>7</v>
      </c>
      <c r="Q36" s="107">
        <v>249</v>
      </c>
      <c r="R36" s="108">
        <f t="shared" si="0"/>
        <v>20</v>
      </c>
      <c r="S36" s="109">
        <v>40</v>
      </c>
      <c r="T36" s="78">
        <f t="shared" si="1"/>
        <v>60</v>
      </c>
    </row>
    <row r="37" spans="1:20" ht="14.25" customHeight="1">
      <c r="A37" s="103">
        <v>31</v>
      </c>
      <c r="B37" s="114">
        <v>532</v>
      </c>
      <c r="C37" s="88" t="s">
        <v>38</v>
      </c>
      <c r="D37" s="88" t="s">
        <v>117</v>
      </c>
      <c r="E37" s="88" t="s">
        <v>22</v>
      </c>
      <c r="F37" s="81">
        <v>83</v>
      </c>
      <c r="G37" s="81">
        <v>80</v>
      </c>
      <c r="H37" s="65">
        <v>71</v>
      </c>
      <c r="I37" s="81">
        <v>85</v>
      </c>
      <c r="J37" s="65"/>
      <c r="K37" s="65"/>
      <c r="L37" s="112"/>
      <c r="M37" s="65">
        <v>8</v>
      </c>
      <c r="N37" s="65">
        <v>6</v>
      </c>
      <c r="O37" s="65">
        <v>5</v>
      </c>
      <c r="P37" s="65">
        <v>8</v>
      </c>
      <c r="Q37" s="107">
        <v>248</v>
      </c>
      <c r="R37" s="108">
        <f t="shared" si="0"/>
        <v>22</v>
      </c>
      <c r="S37" s="109">
        <v>39</v>
      </c>
      <c r="T37" s="78">
        <f t="shared" si="1"/>
        <v>61</v>
      </c>
    </row>
    <row r="38" spans="1:20" ht="14.25" customHeight="1">
      <c r="A38" s="103">
        <v>32</v>
      </c>
      <c r="B38" s="117">
        <v>73</v>
      </c>
      <c r="C38" s="118" t="s">
        <v>51</v>
      </c>
      <c r="D38" s="118" t="s">
        <v>118</v>
      </c>
      <c r="E38" s="118" t="s">
        <v>19</v>
      </c>
      <c r="F38" s="81">
        <v>83</v>
      </c>
      <c r="G38" s="81">
        <v>82</v>
      </c>
      <c r="H38" s="81">
        <v>81</v>
      </c>
      <c r="I38" s="65">
        <v>80</v>
      </c>
      <c r="J38" s="65"/>
      <c r="K38" s="65"/>
      <c r="L38" s="112"/>
      <c r="M38" s="65">
        <v>5</v>
      </c>
      <c r="N38" s="65">
        <v>6</v>
      </c>
      <c r="O38" s="65">
        <v>6</v>
      </c>
      <c r="P38" s="65">
        <v>6</v>
      </c>
      <c r="Q38" s="107">
        <v>246</v>
      </c>
      <c r="R38" s="108">
        <f t="shared" si="0"/>
        <v>18</v>
      </c>
      <c r="S38" s="109">
        <v>38</v>
      </c>
      <c r="T38" s="78">
        <f t="shared" si="1"/>
        <v>56</v>
      </c>
    </row>
    <row r="39" spans="1:20" ht="14.25" customHeight="1">
      <c r="A39" s="103">
        <v>33</v>
      </c>
      <c r="B39" s="114">
        <v>163</v>
      </c>
      <c r="C39" s="88" t="s">
        <v>45</v>
      </c>
      <c r="D39" s="88" t="s">
        <v>117</v>
      </c>
      <c r="E39" s="88" t="s">
        <v>22</v>
      </c>
      <c r="F39" s="81">
        <v>81</v>
      </c>
      <c r="G39" s="81">
        <v>80</v>
      </c>
      <c r="H39" s="65">
        <v>78</v>
      </c>
      <c r="I39" s="81">
        <v>85</v>
      </c>
      <c r="J39" s="65"/>
      <c r="K39" s="65"/>
      <c r="L39" s="112"/>
      <c r="M39" s="65">
        <v>7</v>
      </c>
      <c r="N39" s="65">
        <v>5</v>
      </c>
      <c r="O39" s="65">
        <v>6</v>
      </c>
      <c r="P39" s="65">
        <v>7</v>
      </c>
      <c r="Q39" s="107">
        <v>246</v>
      </c>
      <c r="R39" s="108">
        <f t="shared" si="0"/>
        <v>20</v>
      </c>
      <c r="S39" s="109">
        <v>37</v>
      </c>
      <c r="T39" s="78">
        <f t="shared" si="1"/>
        <v>57</v>
      </c>
    </row>
    <row r="40" spans="1:20" ht="14.25" customHeight="1">
      <c r="A40" s="103">
        <v>34</v>
      </c>
      <c r="B40" s="114">
        <v>105</v>
      </c>
      <c r="C40" s="88" t="s">
        <v>75</v>
      </c>
      <c r="D40" s="88" t="s">
        <v>117</v>
      </c>
      <c r="E40" s="88" t="s">
        <v>20</v>
      </c>
      <c r="F40" s="81">
        <v>80</v>
      </c>
      <c r="G40" s="81">
        <v>85</v>
      </c>
      <c r="H40" s="81">
        <v>78</v>
      </c>
      <c r="I40" s="65">
        <v>68</v>
      </c>
      <c r="J40" s="65"/>
      <c r="K40" s="65"/>
      <c r="L40" s="106"/>
      <c r="M40" s="65">
        <v>6</v>
      </c>
      <c r="N40" s="65">
        <v>6</v>
      </c>
      <c r="O40" s="65">
        <v>7</v>
      </c>
      <c r="P40" s="65">
        <v>6</v>
      </c>
      <c r="Q40" s="107">
        <v>243</v>
      </c>
      <c r="R40" s="108">
        <f t="shared" si="0"/>
        <v>19</v>
      </c>
      <c r="S40" s="109">
        <v>36</v>
      </c>
      <c r="T40" s="78">
        <f t="shared" si="1"/>
        <v>55</v>
      </c>
    </row>
    <row r="41" spans="1:20" ht="14.25" customHeight="1">
      <c r="A41" s="103">
        <v>35</v>
      </c>
      <c r="B41" s="116">
        <v>219</v>
      </c>
      <c r="C41" s="85" t="s">
        <v>32</v>
      </c>
      <c r="D41" s="85" t="s">
        <v>116</v>
      </c>
      <c r="E41" s="85" t="s">
        <v>21</v>
      </c>
      <c r="F41" s="81">
        <v>90</v>
      </c>
      <c r="G41" s="65">
        <v>36</v>
      </c>
      <c r="H41" s="81">
        <v>55</v>
      </c>
      <c r="I41" s="81">
        <v>93</v>
      </c>
      <c r="J41" s="65"/>
      <c r="K41" s="65"/>
      <c r="L41" s="112"/>
      <c r="M41" s="65">
        <v>7</v>
      </c>
      <c r="N41" s="65">
        <v>5</v>
      </c>
      <c r="O41" s="65">
        <v>5</v>
      </c>
      <c r="P41" s="65">
        <v>8</v>
      </c>
      <c r="Q41" s="107">
        <v>238</v>
      </c>
      <c r="R41" s="108">
        <f t="shared" si="0"/>
        <v>20</v>
      </c>
      <c r="S41" s="109">
        <v>35</v>
      </c>
      <c r="T41" s="78">
        <f t="shared" si="1"/>
        <v>55</v>
      </c>
    </row>
    <row r="42" spans="1:20" ht="14.25" customHeight="1">
      <c r="A42" s="103">
        <v>36</v>
      </c>
      <c r="B42" s="67">
        <v>60</v>
      </c>
      <c r="C42" s="119" t="s">
        <v>77</v>
      </c>
      <c r="D42" s="119" t="s">
        <v>119</v>
      </c>
      <c r="E42" s="119" t="s">
        <v>22</v>
      </c>
      <c r="F42" s="81">
        <v>76</v>
      </c>
      <c r="G42" s="81">
        <v>77</v>
      </c>
      <c r="H42" s="65">
        <v>55</v>
      </c>
      <c r="I42" s="81">
        <v>80</v>
      </c>
      <c r="J42" s="65"/>
      <c r="K42" s="65"/>
      <c r="L42" s="112"/>
      <c r="M42" s="65">
        <v>6</v>
      </c>
      <c r="N42" s="65">
        <v>5</v>
      </c>
      <c r="O42" s="65">
        <v>7</v>
      </c>
      <c r="P42" s="65">
        <v>6</v>
      </c>
      <c r="Q42" s="107">
        <v>233</v>
      </c>
      <c r="R42" s="108">
        <f t="shared" si="0"/>
        <v>19</v>
      </c>
      <c r="S42" s="109">
        <v>34</v>
      </c>
      <c r="T42" s="78">
        <f t="shared" si="1"/>
        <v>53</v>
      </c>
    </row>
    <row r="43" spans="1:20" ht="14.25" customHeight="1">
      <c r="A43" s="103">
        <v>37</v>
      </c>
      <c r="B43" s="67">
        <v>171</v>
      </c>
      <c r="C43" s="119" t="s">
        <v>81</v>
      </c>
      <c r="D43" s="119" t="s">
        <v>119</v>
      </c>
      <c r="E43" s="119" t="s">
        <v>121</v>
      </c>
      <c r="F43" s="81">
        <v>73</v>
      </c>
      <c r="G43" s="65">
        <v>44</v>
      </c>
      <c r="H43" s="81">
        <v>76</v>
      </c>
      <c r="I43" s="81">
        <v>73</v>
      </c>
      <c r="J43" s="65"/>
      <c r="K43" s="65"/>
      <c r="L43" s="112"/>
      <c r="M43" s="65">
        <v>6</v>
      </c>
      <c r="N43" s="65">
        <v>7</v>
      </c>
      <c r="O43" s="65">
        <v>5</v>
      </c>
      <c r="P43" s="65">
        <v>5</v>
      </c>
      <c r="Q43" s="107">
        <v>222</v>
      </c>
      <c r="R43" s="108">
        <f t="shared" si="0"/>
        <v>18</v>
      </c>
      <c r="S43" s="109">
        <v>33</v>
      </c>
      <c r="T43" s="78">
        <f t="shared" si="1"/>
        <v>51</v>
      </c>
    </row>
    <row r="44" spans="1:20" ht="14.25" customHeight="1">
      <c r="A44" s="103">
        <v>38</v>
      </c>
      <c r="B44" s="117">
        <v>165</v>
      </c>
      <c r="C44" s="118" t="s">
        <v>46</v>
      </c>
      <c r="D44" s="118" t="s">
        <v>118</v>
      </c>
      <c r="E44" s="118" t="s">
        <v>22</v>
      </c>
      <c r="F44" s="65">
        <v>69</v>
      </c>
      <c r="G44" s="81">
        <v>76</v>
      </c>
      <c r="H44" s="81">
        <v>70</v>
      </c>
      <c r="I44" s="81">
        <v>75</v>
      </c>
      <c r="J44" s="65"/>
      <c r="K44" s="65"/>
      <c r="L44" s="112"/>
      <c r="M44" s="65">
        <v>5</v>
      </c>
      <c r="N44" s="65">
        <v>5</v>
      </c>
      <c r="O44" s="65">
        <v>5</v>
      </c>
      <c r="P44" s="65">
        <v>6</v>
      </c>
      <c r="Q44" s="107">
        <v>221</v>
      </c>
      <c r="R44" s="108">
        <f t="shared" si="0"/>
        <v>16</v>
      </c>
      <c r="S44" s="109">
        <v>32</v>
      </c>
      <c r="T44" s="78">
        <f t="shared" si="1"/>
        <v>48</v>
      </c>
    </row>
    <row r="45" spans="1:20" ht="14.25" customHeight="1">
      <c r="A45" s="103">
        <v>39</v>
      </c>
      <c r="B45" s="67">
        <v>809</v>
      </c>
      <c r="C45" s="119" t="s">
        <v>80</v>
      </c>
      <c r="D45" s="119" t="s">
        <v>119</v>
      </c>
      <c r="E45" s="119" t="s">
        <v>22</v>
      </c>
      <c r="F45" s="81">
        <v>69</v>
      </c>
      <c r="G45" s="65">
        <v>67</v>
      </c>
      <c r="H45" s="81">
        <v>78</v>
      </c>
      <c r="I45" s="81">
        <v>70</v>
      </c>
      <c r="J45" s="65"/>
      <c r="K45" s="65"/>
      <c r="L45" s="112"/>
      <c r="M45" s="65">
        <v>7</v>
      </c>
      <c r="N45" s="65">
        <v>6</v>
      </c>
      <c r="O45" s="65">
        <v>6</v>
      </c>
      <c r="P45" s="65">
        <v>5</v>
      </c>
      <c r="Q45" s="107">
        <v>217</v>
      </c>
      <c r="R45" s="108">
        <f t="shared" si="0"/>
        <v>19</v>
      </c>
      <c r="S45" s="109">
        <v>31</v>
      </c>
      <c r="T45" s="78">
        <f t="shared" si="1"/>
        <v>50</v>
      </c>
    </row>
    <row r="46" spans="1:20" ht="14.25" customHeight="1">
      <c r="A46" s="103">
        <v>40</v>
      </c>
      <c r="B46" s="116">
        <v>14</v>
      </c>
      <c r="C46" s="85" t="s">
        <v>101</v>
      </c>
      <c r="D46" s="85" t="s">
        <v>116</v>
      </c>
      <c r="E46" s="85" t="s">
        <v>22</v>
      </c>
      <c r="F46" s="81">
        <v>72</v>
      </c>
      <c r="G46" s="81">
        <v>74</v>
      </c>
      <c r="H46" s="81">
        <v>68</v>
      </c>
      <c r="I46" s="65">
        <v>34</v>
      </c>
      <c r="J46" s="65"/>
      <c r="K46" s="65"/>
      <c r="L46" s="112"/>
      <c r="M46" s="65">
        <v>6</v>
      </c>
      <c r="N46" s="65">
        <v>8</v>
      </c>
      <c r="O46" s="65">
        <v>7</v>
      </c>
      <c r="P46" s="65">
        <v>5</v>
      </c>
      <c r="Q46" s="107">
        <v>214</v>
      </c>
      <c r="R46" s="108">
        <f t="shared" si="0"/>
        <v>21</v>
      </c>
      <c r="S46" s="109">
        <v>30</v>
      </c>
      <c r="T46" s="78">
        <f t="shared" si="1"/>
        <v>51</v>
      </c>
    </row>
    <row r="47" spans="1:20" ht="14.25" customHeight="1">
      <c r="A47" s="103">
        <v>41</v>
      </c>
      <c r="B47" s="117">
        <v>107</v>
      </c>
      <c r="C47" s="118" t="s">
        <v>78</v>
      </c>
      <c r="D47" s="118" t="s">
        <v>118</v>
      </c>
      <c r="E47" s="118" t="s">
        <v>22</v>
      </c>
      <c r="F47" s="81">
        <v>68</v>
      </c>
      <c r="G47" s="65">
        <v>7</v>
      </c>
      <c r="H47" s="81">
        <v>74</v>
      </c>
      <c r="I47" s="81">
        <v>72</v>
      </c>
      <c r="J47" s="65"/>
      <c r="K47" s="65"/>
      <c r="L47" s="112"/>
      <c r="M47" s="65">
        <v>5</v>
      </c>
      <c r="N47" s="65">
        <v>5</v>
      </c>
      <c r="O47" s="65">
        <v>6</v>
      </c>
      <c r="P47" s="65">
        <v>6</v>
      </c>
      <c r="Q47" s="107">
        <v>214</v>
      </c>
      <c r="R47" s="108">
        <f t="shared" si="0"/>
        <v>17</v>
      </c>
      <c r="S47" s="109">
        <v>29</v>
      </c>
      <c r="T47" s="78">
        <f t="shared" si="1"/>
        <v>46</v>
      </c>
    </row>
    <row r="48" spans="1:20" ht="14.25" customHeight="1">
      <c r="A48" s="103">
        <v>42</v>
      </c>
      <c r="B48" s="114">
        <v>192</v>
      </c>
      <c r="C48" s="88" t="s">
        <v>79</v>
      </c>
      <c r="D48" s="88" t="s">
        <v>117</v>
      </c>
      <c r="E48" s="88" t="s">
        <v>20</v>
      </c>
      <c r="F48" s="81">
        <v>55</v>
      </c>
      <c r="G48" s="65">
        <v>29</v>
      </c>
      <c r="H48" s="81">
        <v>73</v>
      </c>
      <c r="I48" s="81">
        <v>79</v>
      </c>
      <c r="J48" s="65"/>
      <c r="K48" s="65"/>
      <c r="L48" s="112"/>
      <c r="M48" s="65">
        <v>5</v>
      </c>
      <c r="N48" s="65">
        <v>6</v>
      </c>
      <c r="O48" s="65">
        <v>7</v>
      </c>
      <c r="P48" s="65">
        <v>5</v>
      </c>
      <c r="Q48" s="107">
        <v>207</v>
      </c>
      <c r="R48" s="108">
        <f t="shared" si="0"/>
        <v>18</v>
      </c>
      <c r="S48" s="109">
        <v>28</v>
      </c>
      <c r="T48" s="78">
        <f t="shared" si="1"/>
        <v>46</v>
      </c>
    </row>
    <row r="49" spans="1:20" ht="14.25" customHeight="1">
      <c r="A49" s="103">
        <v>43</v>
      </c>
      <c r="B49" s="117">
        <v>32</v>
      </c>
      <c r="C49" s="118" t="s">
        <v>103</v>
      </c>
      <c r="D49" s="118" t="s">
        <v>118</v>
      </c>
      <c r="E49" s="118" t="s">
        <v>22</v>
      </c>
      <c r="F49" s="81">
        <v>74</v>
      </c>
      <c r="G49" s="81">
        <v>68</v>
      </c>
      <c r="H49" s="81">
        <v>61</v>
      </c>
      <c r="I49" s="65">
        <v>53</v>
      </c>
      <c r="J49" s="65"/>
      <c r="K49" s="65"/>
      <c r="L49" s="112"/>
      <c r="M49" s="65">
        <v>7</v>
      </c>
      <c r="N49" s="65">
        <v>7</v>
      </c>
      <c r="O49" s="65">
        <v>6</v>
      </c>
      <c r="P49" s="65">
        <v>5</v>
      </c>
      <c r="Q49" s="107">
        <v>203</v>
      </c>
      <c r="R49" s="108">
        <f t="shared" si="0"/>
        <v>20</v>
      </c>
      <c r="S49" s="109">
        <v>27</v>
      </c>
      <c r="T49" s="78">
        <f t="shared" si="1"/>
        <v>47</v>
      </c>
    </row>
    <row r="50" spans="1:20" ht="14.25" customHeight="1">
      <c r="A50" s="103">
        <v>44</v>
      </c>
      <c r="B50" s="114">
        <v>595</v>
      </c>
      <c r="C50" s="88" t="s">
        <v>105</v>
      </c>
      <c r="D50" s="88" t="s">
        <v>117</v>
      </c>
      <c r="E50" s="88" t="s">
        <v>20</v>
      </c>
      <c r="F50" s="81">
        <v>59</v>
      </c>
      <c r="G50" s="81">
        <v>66</v>
      </c>
      <c r="H50" s="65">
        <v>54</v>
      </c>
      <c r="I50" s="81">
        <v>77</v>
      </c>
      <c r="J50" s="65"/>
      <c r="K50" s="65"/>
      <c r="L50" s="112"/>
      <c r="M50" s="65">
        <v>5</v>
      </c>
      <c r="N50" s="65">
        <v>6</v>
      </c>
      <c r="O50" s="65">
        <v>6</v>
      </c>
      <c r="P50" s="65">
        <v>7</v>
      </c>
      <c r="Q50" s="107">
        <v>202</v>
      </c>
      <c r="R50" s="108">
        <f t="shared" si="0"/>
        <v>19</v>
      </c>
      <c r="S50" s="109">
        <v>26</v>
      </c>
      <c r="T50" s="78">
        <f t="shared" si="1"/>
        <v>45</v>
      </c>
    </row>
    <row r="51" spans="1:20" ht="14.25" customHeight="1">
      <c r="A51" s="103">
        <v>45</v>
      </c>
      <c r="B51" s="67">
        <v>170</v>
      </c>
      <c r="C51" s="119" t="s">
        <v>82</v>
      </c>
      <c r="D51" s="119" t="s">
        <v>119</v>
      </c>
      <c r="E51" s="119" t="s">
        <v>121</v>
      </c>
      <c r="F51" s="81">
        <v>78</v>
      </c>
      <c r="G51" s="81">
        <v>50</v>
      </c>
      <c r="H51" s="81">
        <v>55</v>
      </c>
      <c r="I51" s="65">
        <v>20</v>
      </c>
      <c r="J51" s="65"/>
      <c r="K51" s="65"/>
      <c r="L51" s="112"/>
      <c r="M51" s="65">
        <v>5</v>
      </c>
      <c r="N51" s="65">
        <v>6</v>
      </c>
      <c r="O51" s="65">
        <v>5</v>
      </c>
      <c r="P51" s="65">
        <v>5</v>
      </c>
      <c r="Q51" s="107">
        <v>183</v>
      </c>
      <c r="R51" s="108">
        <f t="shared" si="0"/>
        <v>16</v>
      </c>
      <c r="S51" s="109">
        <v>25</v>
      </c>
      <c r="T51" s="78">
        <f t="shared" si="1"/>
        <v>41</v>
      </c>
    </row>
    <row r="52" spans="1:20" ht="14.25" customHeight="1">
      <c r="A52" s="103">
        <v>46</v>
      </c>
      <c r="B52" s="67">
        <v>707</v>
      </c>
      <c r="C52" s="119" t="s">
        <v>67</v>
      </c>
      <c r="D52" s="119" t="s">
        <v>119</v>
      </c>
      <c r="E52" s="119" t="s">
        <v>22</v>
      </c>
      <c r="F52" s="81">
        <v>47</v>
      </c>
      <c r="G52" s="81">
        <v>65</v>
      </c>
      <c r="H52" s="81">
        <v>35</v>
      </c>
      <c r="I52" s="65">
        <v>27</v>
      </c>
      <c r="J52" s="65"/>
      <c r="K52" s="65"/>
      <c r="L52" s="112"/>
      <c r="M52" s="65">
        <v>5</v>
      </c>
      <c r="N52" s="65">
        <v>5</v>
      </c>
      <c r="O52" s="65">
        <v>5</v>
      </c>
      <c r="P52" s="65">
        <v>5</v>
      </c>
      <c r="Q52" s="107">
        <v>147</v>
      </c>
      <c r="R52" s="108">
        <f t="shared" si="0"/>
        <v>15</v>
      </c>
      <c r="S52" s="109">
        <v>24</v>
      </c>
      <c r="T52" s="78">
        <f t="shared" si="1"/>
        <v>39</v>
      </c>
    </row>
    <row r="53" spans="1:20" ht="14.25" customHeight="1">
      <c r="A53" s="103">
        <v>47</v>
      </c>
      <c r="B53" s="114">
        <v>572</v>
      </c>
      <c r="C53" s="88" t="s">
        <v>106</v>
      </c>
      <c r="D53" s="88" t="s">
        <v>117</v>
      </c>
      <c r="E53" s="88" t="s">
        <v>20</v>
      </c>
      <c r="F53" s="81">
        <v>60</v>
      </c>
      <c r="G53" s="81">
        <v>51</v>
      </c>
      <c r="H53" s="81">
        <v>8</v>
      </c>
      <c r="I53" s="65">
        <v>0</v>
      </c>
      <c r="J53" s="65"/>
      <c r="K53" s="65"/>
      <c r="L53" s="112"/>
      <c r="M53" s="65">
        <v>6</v>
      </c>
      <c r="N53" s="65">
        <v>6</v>
      </c>
      <c r="O53" s="65">
        <v>5</v>
      </c>
      <c r="P53" s="65">
        <v>0</v>
      </c>
      <c r="Q53" s="107">
        <v>119</v>
      </c>
      <c r="R53" s="108">
        <f t="shared" si="0"/>
        <v>17</v>
      </c>
      <c r="S53" s="109">
        <v>23</v>
      </c>
      <c r="T53" s="78">
        <f t="shared" si="1"/>
        <v>40</v>
      </c>
    </row>
    <row r="54" spans="1:20" ht="14.25" customHeight="1">
      <c r="A54" s="103">
        <v>48</v>
      </c>
      <c r="B54" s="67">
        <v>318</v>
      </c>
      <c r="C54" s="119" t="s">
        <v>70</v>
      </c>
      <c r="D54" s="119" t="s">
        <v>119</v>
      </c>
      <c r="E54" s="119" t="s">
        <v>22</v>
      </c>
      <c r="F54" s="65">
        <v>0</v>
      </c>
      <c r="G54" s="81">
        <v>13</v>
      </c>
      <c r="H54" s="81">
        <v>23</v>
      </c>
      <c r="I54" s="81">
        <v>55</v>
      </c>
      <c r="J54" s="65"/>
      <c r="K54" s="65"/>
      <c r="L54" s="112"/>
      <c r="M54" s="65">
        <v>5</v>
      </c>
      <c r="N54" s="65">
        <v>5</v>
      </c>
      <c r="O54" s="65">
        <v>5</v>
      </c>
      <c r="P54" s="65">
        <v>5</v>
      </c>
      <c r="Q54" s="107">
        <v>91</v>
      </c>
      <c r="R54" s="108">
        <f t="shared" si="0"/>
        <v>15</v>
      </c>
      <c r="S54" s="109">
        <v>22</v>
      </c>
      <c r="T54" s="78">
        <f t="shared" si="1"/>
        <v>37</v>
      </c>
    </row>
    <row r="56" spans="3:4" ht="14.25" customHeight="1">
      <c r="C56" s="1" t="s">
        <v>157</v>
      </c>
      <c r="D56" s="1">
        <v>555</v>
      </c>
    </row>
    <row r="57" spans="3:4" ht="12.75" customHeight="1">
      <c r="C57" s="1" t="s">
        <v>126</v>
      </c>
      <c r="D57" s="1">
        <v>531</v>
      </c>
    </row>
    <row r="58" spans="3:4" ht="12.75" customHeight="1">
      <c r="C58" s="1" t="s">
        <v>127</v>
      </c>
      <c r="D58" s="1">
        <v>60</v>
      </c>
    </row>
    <row r="59" spans="3:4" ht="12.75" customHeight="1">
      <c r="C59" s="1" t="s">
        <v>129</v>
      </c>
      <c r="D59" s="1">
        <v>183</v>
      </c>
    </row>
    <row r="60" spans="3:4" ht="12.75" customHeight="1">
      <c r="C60" s="1" t="s">
        <v>130</v>
      </c>
      <c r="D60" s="1">
        <v>191</v>
      </c>
    </row>
    <row r="65535" ht="12.75" customHeight="1"/>
    <row r="65536" ht="12.75" customHeight="1"/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4">
      <selection activeCell="B10" sqref="B10"/>
    </sheetView>
  </sheetViews>
  <sheetFormatPr defaultColWidth="11.57421875" defaultRowHeight="14.25" customHeight="1"/>
  <cols>
    <col min="1" max="1" width="5.8515625" style="1" customWidth="1"/>
    <col min="2" max="2" width="5.8515625" style="2" customWidth="1"/>
    <col min="3" max="3" width="16.28125" style="1" customWidth="1"/>
    <col min="4" max="4" width="10.28125" style="1" customWidth="1"/>
    <col min="5" max="5" width="10.140625" style="1" customWidth="1"/>
    <col min="6" max="6" width="9.7109375" style="1" customWidth="1"/>
    <col min="7" max="7" width="9.57421875" style="1" customWidth="1"/>
    <col min="8" max="8" width="8.57421875" style="1" customWidth="1"/>
    <col min="9" max="9" width="9.00390625" style="1" customWidth="1"/>
    <col min="10" max="10" width="7.8515625" style="1" customWidth="1"/>
    <col min="11" max="11" width="9.00390625" style="1" customWidth="1"/>
    <col min="12" max="12" width="3.00390625" style="1" customWidth="1"/>
    <col min="13" max="13" width="9.00390625" style="1" customWidth="1"/>
    <col min="14" max="14" width="9.7109375" style="1" customWidth="1"/>
    <col min="15" max="15" width="8.28125" style="1" customWidth="1"/>
    <col min="16" max="16" width="8.8515625" style="1" customWidth="1"/>
    <col min="17" max="17" width="7.8515625" style="1" customWidth="1"/>
    <col min="18" max="19" width="7.57421875" style="1" customWidth="1"/>
    <col min="20" max="16384" width="11.57421875" style="1" customWidth="1"/>
  </cols>
  <sheetData>
    <row r="1" spans="3:17" ht="14.25" customHeight="1"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4.25" customHeight="1">
      <c r="A2" s="90" t="s">
        <v>7</v>
      </c>
      <c r="C2" s="89"/>
      <c r="D2" s="89"/>
      <c r="E2" s="89"/>
      <c r="F2" s="91" t="s">
        <v>140</v>
      </c>
      <c r="G2" s="92"/>
      <c r="I2" s="89"/>
      <c r="J2" s="89"/>
      <c r="K2" s="89"/>
      <c r="L2" s="89"/>
      <c r="M2"/>
      <c r="N2" s="89"/>
      <c r="O2" s="89"/>
      <c r="P2" s="89"/>
      <c r="Q2" s="89"/>
    </row>
    <row r="3" spans="1:7" ht="14.25" customHeight="1">
      <c r="A3" s="90" t="s">
        <v>16</v>
      </c>
      <c r="B3" s="11"/>
      <c r="F3" s="94" t="s">
        <v>142</v>
      </c>
      <c r="G3" s="95"/>
    </row>
    <row r="4" ht="14.25" customHeight="1">
      <c r="A4" s="90" t="s">
        <v>25</v>
      </c>
    </row>
    <row r="5" spans="1:20" ht="14.25" customHeight="1">
      <c r="A5" s="90"/>
      <c r="B5" s="96" t="s">
        <v>143</v>
      </c>
      <c r="C5" s="96" t="s">
        <v>144</v>
      </c>
      <c r="D5" s="96" t="s">
        <v>145</v>
      </c>
      <c r="E5" s="96" t="s">
        <v>146</v>
      </c>
      <c r="F5" s="97" t="s">
        <v>147</v>
      </c>
      <c r="G5" s="96" t="s">
        <v>148</v>
      </c>
      <c r="H5" s="96" t="s">
        <v>149</v>
      </c>
      <c r="I5" s="96" t="s">
        <v>150</v>
      </c>
      <c r="J5" s="96" t="s">
        <v>151</v>
      </c>
      <c r="K5" s="96" t="s">
        <v>152</v>
      </c>
      <c r="L5" s="98"/>
      <c r="M5" s="97" t="s">
        <v>147</v>
      </c>
      <c r="N5" s="96" t="s">
        <v>148</v>
      </c>
      <c r="O5" s="96" t="s">
        <v>149</v>
      </c>
      <c r="P5" s="96" t="s">
        <v>150</v>
      </c>
      <c r="Q5" s="96" t="s">
        <v>153</v>
      </c>
      <c r="R5" s="96" t="s">
        <v>153</v>
      </c>
      <c r="S5" s="96" t="s">
        <v>152</v>
      </c>
      <c r="T5" s="96" t="s">
        <v>120</v>
      </c>
    </row>
    <row r="6" spans="1:20" ht="14.25" customHeight="1">
      <c r="A6" s="90"/>
      <c r="B6" s="99" t="s">
        <v>154</v>
      </c>
      <c r="C6" s="99" t="s">
        <v>155</v>
      </c>
      <c r="D6" s="99"/>
      <c r="E6" s="99"/>
      <c r="F6" s="100" t="s">
        <v>156</v>
      </c>
      <c r="G6" s="99" t="s">
        <v>156</v>
      </c>
      <c r="H6" s="99" t="s">
        <v>156</v>
      </c>
      <c r="I6" s="99" t="s">
        <v>156</v>
      </c>
      <c r="J6" s="99" t="s">
        <v>156</v>
      </c>
      <c r="K6" s="99" t="s">
        <v>156</v>
      </c>
      <c r="L6" s="101"/>
      <c r="M6" s="102" t="s">
        <v>26</v>
      </c>
      <c r="N6" s="102" t="s">
        <v>26</v>
      </c>
      <c r="O6" s="102" t="s">
        <v>26</v>
      </c>
      <c r="P6" s="102" t="s">
        <v>26</v>
      </c>
      <c r="Q6" s="99" t="s">
        <v>156</v>
      </c>
      <c r="R6" s="99" t="s">
        <v>26</v>
      </c>
      <c r="S6" s="99" t="s">
        <v>26</v>
      </c>
      <c r="T6" s="99" t="s">
        <v>26</v>
      </c>
    </row>
    <row r="7" spans="1:20" ht="12.75" customHeight="1">
      <c r="A7" s="120">
        <v>1</v>
      </c>
      <c r="B7" s="104">
        <v>1</v>
      </c>
      <c r="C7" s="82" t="s">
        <v>27</v>
      </c>
      <c r="D7" s="82" t="s">
        <v>109</v>
      </c>
      <c r="E7" s="82" t="s">
        <v>20</v>
      </c>
      <c r="F7" s="81">
        <v>99</v>
      </c>
      <c r="G7" s="121">
        <v>105</v>
      </c>
      <c r="H7" s="122">
        <v>98</v>
      </c>
      <c r="I7" s="123">
        <v>85</v>
      </c>
      <c r="J7" s="123"/>
      <c r="K7" s="123">
        <v>98</v>
      </c>
      <c r="L7" s="106"/>
      <c r="M7" s="123">
        <v>10</v>
      </c>
      <c r="N7" s="123">
        <v>10</v>
      </c>
      <c r="O7" s="123">
        <v>10</v>
      </c>
      <c r="P7" s="123">
        <v>9</v>
      </c>
      <c r="Q7" s="107">
        <f aca="true" t="shared" si="0" ref="Q7:Q46">+SUM(LARGE(F7:I7,1)+LARGE(F7:I7,2)+LARGE(F7:I7,3))</f>
        <v>302</v>
      </c>
      <c r="R7" s="65">
        <f aca="true" t="shared" si="1" ref="R7:R46">+SUM(LARGE(M7:P7,1)+LARGE(M7:P7,2)+LARGE(M7:P7,3))</f>
        <v>30</v>
      </c>
      <c r="S7" s="108">
        <v>69</v>
      </c>
      <c r="T7" s="110">
        <f>SUM(R7:S7)+1</f>
        <v>100</v>
      </c>
    </row>
    <row r="8" spans="1:20" ht="14.25" customHeight="1">
      <c r="A8" s="120">
        <v>2</v>
      </c>
      <c r="B8" s="116">
        <v>259</v>
      </c>
      <c r="C8" s="85" t="s">
        <v>30</v>
      </c>
      <c r="D8" s="85" t="s">
        <v>117</v>
      </c>
      <c r="E8" s="85" t="s">
        <v>20</v>
      </c>
      <c r="F8" s="81">
        <v>96</v>
      </c>
      <c r="G8" s="123">
        <v>88</v>
      </c>
      <c r="H8" s="122">
        <v>93</v>
      </c>
      <c r="I8" s="122">
        <v>93</v>
      </c>
      <c r="J8" s="123"/>
      <c r="K8" s="123">
        <v>97</v>
      </c>
      <c r="L8" s="112"/>
      <c r="M8" s="123">
        <v>9</v>
      </c>
      <c r="N8" s="123">
        <v>8</v>
      </c>
      <c r="O8" s="123">
        <v>10</v>
      </c>
      <c r="P8" s="123">
        <v>10</v>
      </c>
      <c r="Q8" s="107">
        <f t="shared" si="0"/>
        <v>282</v>
      </c>
      <c r="R8" s="65">
        <f t="shared" si="1"/>
        <v>29</v>
      </c>
      <c r="S8" s="108">
        <v>68</v>
      </c>
      <c r="T8" s="78">
        <f aca="true" t="shared" si="2" ref="T8:T46">SUM(R8:S8)</f>
        <v>97</v>
      </c>
    </row>
    <row r="9" spans="1:20" ht="14.25" customHeight="1">
      <c r="A9" s="120">
        <v>3</v>
      </c>
      <c r="B9" s="111">
        <v>471</v>
      </c>
      <c r="C9" s="84" t="s">
        <v>55</v>
      </c>
      <c r="D9" s="84" t="s">
        <v>111</v>
      </c>
      <c r="E9" s="84" t="s">
        <v>20</v>
      </c>
      <c r="F9" s="81">
        <v>96</v>
      </c>
      <c r="G9" s="123">
        <v>0</v>
      </c>
      <c r="H9" s="122">
        <v>97</v>
      </c>
      <c r="I9" s="122">
        <v>96</v>
      </c>
      <c r="J9" s="123"/>
      <c r="K9" s="123">
        <v>97</v>
      </c>
      <c r="L9" s="112"/>
      <c r="M9" s="123">
        <v>10</v>
      </c>
      <c r="N9" s="123">
        <v>4</v>
      </c>
      <c r="O9" s="123">
        <v>10</v>
      </c>
      <c r="P9" s="123">
        <v>10</v>
      </c>
      <c r="Q9" s="107">
        <f t="shared" si="0"/>
        <v>289</v>
      </c>
      <c r="R9" s="65">
        <f t="shared" si="1"/>
        <v>30</v>
      </c>
      <c r="S9" s="108">
        <v>67</v>
      </c>
      <c r="T9" s="78">
        <f t="shared" si="2"/>
        <v>97</v>
      </c>
    </row>
    <row r="10" spans="1:20" ht="14.25" customHeight="1">
      <c r="A10" s="120">
        <v>4</v>
      </c>
      <c r="B10" s="116">
        <v>531</v>
      </c>
      <c r="C10" s="85" t="s">
        <v>28</v>
      </c>
      <c r="D10" s="85" t="s">
        <v>116</v>
      </c>
      <c r="E10" s="85" t="s">
        <v>22</v>
      </c>
      <c r="F10" s="81">
        <v>96</v>
      </c>
      <c r="G10" s="123">
        <v>85</v>
      </c>
      <c r="H10" s="122">
        <v>95</v>
      </c>
      <c r="I10" s="122">
        <v>94</v>
      </c>
      <c r="J10" s="123"/>
      <c r="K10" s="123">
        <v>94</v>
      </c>
      <c r="L10" s="112"/>
      <c r="M10" s="123">
        <v>9</v>
      </c>
      <c r="N10" s="123">
        <v>9</v>
      </c>
      <c r="O10" s="123">
        <v>9</v>
      </c>
      <c r="P10" s="123">
        <v>9</v>
      </c>
      <c r="Q10" s="107">
        <f t="shared" si="0"/>
        <v>285</v>
      </c>
      <c r="R10" s="65">
        <f t="shared" si="1"/>
        <v>27</v>
      </c>
      <c r="S10" s="108">
        <v>66</v>
      </c>
      <c r="T10" s="78">
        <f t="shared" si="2"/>
        <v>93</v>
      </c>
    </row>
    <row r="11" spans="1:20" ht="14.25" customHeight="1">
      <c r="A11" s="120">
        <v>5</v>
      </c>
      <c r="B11" s="116">
        <v>150</v>
      </c>
      <c r="C11" s="85" t="s">
        <v>48</v>
      </c>
      <c r="D11" s="85" t="s">
        <v>117</v>
      </c>
      <c r="E11" s="85" t="s">
        <v>20</v>
      </c>
      <c r="F11" s="81">
        <v>94</v>
      </c>
      <c r="G11" s="122">
        <v>97</v>
      </c>
      <c r="H11" s="122">
        <v>95</v>
      </c>
      <c r="I11" s="123">
        <v>91</v>
      </c>
      <c r="J11" s="123"/>
      <c r="K11" s="123">
        <v>90</v>
      </c>
      <c r="L11" s="112"/>
      <c r="M11" s="123">
        <v>9</v>
      </c>
      <c r="N11" s="123">
        <v>10</v>
      </c>
      <c r="O11" s="123">
        <v>9</v>
      </c>
      <c r="P11" s="123">
        <v>9</v>
      </c>
      <c r="Q11" s="107">
        <f t="shared" si="0"/>
        <v>286</v>
      </c>
      <c r="R11" s="65">
        <f t="shared" si="1"/>
        <v>28</v>
      </c>
      <c r="S11" s="108">
        <v>66</v>
      </c>
      <c r="T11" s="78">
        <f t="shared" si="2"/>
        <v>94</v>
      </c>
    </row>
    <row r="12" spans="1:20" ht="14.25" customHeight="1">
      <c r="A12" s="120">
        <v>6</v>
      </c>
      <c r="B12" s="116">
        <v>219</v>
      </c>
      <c r="C12" s="85" t="s">
        <v>32</v>
      </c>
      <c r="D12" s="85" t="s">
        <v>116</v>
      </c>
      <c r="E12" s="85" t="s">
        <v>21</v>
      </c>
      <c r="F12" s="81">
        <v>95</v>
      </c>
      <c r="G12" s="123">
        <v>75</v>
      </c>
      <c r="H12" s="122">
        <v>90</v>
      </c>
      <c r="I12" s="122">
        <v>95</v>
      </c>
      <c r="J12" s="123"/>
      <c r="K12" s="123">
        <v>89</v>
      </c>
      <c r="L12" s="112"/>
      <c r="M12" s="123">
        <v>8</v>
      </c>
      <c r="N12" s="123">
        <v>7</v>
      </c>
      <c r="O12" s="123">
        <v>9</v>
      </c>
      <c r="P12" s="123">
        <v>10</v>
      </c>
      <c r="Q12" s="107">
        <f t="shared" si="0"/>
        <v>280</v>
      </c>
      <c r="R12" s="65">
        <f t="shared" si="1"/>
        <v>27</v>
      </c>
      <c r="S12" s="108">
        <v>65</v>
      </c>
      <c r="T12" s="78">
        <f t="shared" si="2"/>
        <v>92</v>
      </c>
    </row>
    <row r="13" spans="1:20" ht="14.25" customHeight="1">
      <c r="A13" s="120">
        <v>7</v>
      </c>
      <c r="B13" s="116">
        <v>35</v>
      </c>
      <c r="C13" s="85" t="s">
        <v>138</v>
      </c>
      <c r="D13" s="85" t="s">
        <v>116</v>
      </c>
      <c r="E13" s="85" t="s">
        <v>22</v>
      </c>
      <c r="F13" s="81">
        <v>89</v>
      </c>
      <c r="G13" s="122">
        <v>84</v>
      </c>
      <c r="H13" s="123">
        <v>84</v>
      </c>
      <c r="I13" s="122">
        <v>89</v>
      </c>
      <c r="J13" s="123">
        <v>87</v>
      </c>
      <c r="K13" s="123">
        <v>86</v>
      </c>
      <c r="L13" s="112"/>
      <c r="M13" s="123">
        <v>6</v>
      </c>
      <c r="N13" s="123">
        <v>9</v>
      </c>
      <c r="O13" s="123">
        <v>6</v>
      </c>
      <c r="P13" s="123">
        <v>8</v>
      </c>
      <c r="Q13" s="107">
        <f t="shared" si="0"/>
        <v>262</v>
      </c>
      <c r="R13" s="65">
        <f t="shared" si="1"/>
        <v>23</v>
      </c>
      <c r="S13" s="108">
        <v>64</v>
      </c>
      <c r="T13" s="78">
        <f t="shared" si="2"/>
        <v>87</v>
      </c>
    </row>
    <row r="14" spans="1:20" ht="14.25" customHeight="1">
      <c r="A14" s="120">
        <v>8</v>
      </c>
      <c r="B14" s="111">
        <v>904</v>
      </c>
      <c r="C14" s="84" t="s">
        <v>56</v>
      </c>
      <c r="D14" s="84" t="s">
        <v>111</v>
      </c>
      <c r="E14" s="84" t="s">
        <v>20</v>
      </c>
      <c r="F14" s="81">
        <v>99</v>
      </c>
      <c r="G14" s="122">
        <v>95</v>
      </c>
      <c r="H14" s="122">
        <v>92</v>
      </c>
      <c r="I14" s="123">
        <v>0</v>
      </c>
      <c r="J14" s="123"/>
      <c r="K14" s="123">
        <v>76</v>
      </c>
      <c r="L14" s="112"/>
      <c r="M14" s="123">
        <v>10</v>
      </c>
      <c r="N14" s="123">
        <v>10</v>
      </c>
      <c r="O14" s="123">
        <v>10</v>
      </c>
      <c r="P14" s="123">
        <v>4</v>
      </c>
      <c r="Q14" s="107">
        <f t="shared" si="0"/>
        <v>286</v>
      </c>
      <c r="R14" s="65">
        <f t="shared" si="1"/>
        <v>30</v>
      </c>
      <c r="S14" s="108">
        <v>63</v>
      </c>
      <c r="T14" s="78">
        <f t="shared" si="2"/>
        <v>93</v>
      </c>
    </row>
    <row r="15" spans="1:20" ht="14.25" customHeight="1">
      <c r="A15" s="120">
        <v>9</v>
      </c>
      <c r="B15" s="114">
        <v>191</v>
      </c>
      <c r="C15" s="88" t="s">
        <v>63</v>
      </c>
      <c r="D15" s="88" t="s">
        <v>117</v>
      </c>
      <c r="E15" s="88" t="s">
        <v>19</v>
      </c>
      <c r="F15" s="81">
        <v>94</v>
      </c>
      <c r="G15" s="123">
        <v>9</v>
      </c>
      <c r="H15" s="122">
        <v>94</v>
      </c>
      <c r="I15" s="122">
        <v>88</v>
      </c>
      <c r="J15" s="123">
        <v>85</v>
      </c>
      <c r="K15" s="123"/>
      <c r="L15" s="112"/>
      <c r="M15" s="123">
        <v>7</v>
      </c>
      <c r="N15" s="123">
        <v>4</v>
      </c>
      <c r="O15" s="123">
        <v>8</v>
      </c>
      <c r="P15" s="123">
        <v>7</v>
      </c>
      <c r="Q15" s="107">
        <f t="shared" si="0"/>
        <v>276</v>
      </c>
      <c r="R15" s="65">
        <f t="shared" si="1"/>
        <v>22</v>
      </c>
      <c r="S15" s="108">
        <v>62</v>
      </c>
      <c r="T15" s="78">
        <f t="shared" si="2"/>
        <v>84</v>
      </c>
    </row>
    <row r="16" spans="1:20" ht="14.25" customHeight="1">
      <c r="A16" s="120">
        <v>10</v>
      </c>
      <c r="B16" s="21">
        <v>121</v>
      </c>
      <c r="C16" s="20" t="s">
        <v>60</v>
      </c>
      <c r="D16" s="20" t="s">
        <v>116</v>
      </c>
      <c r="E16" s="20" t="s">
        <v>20</v>
      </c>
      <c r="F16" s="65">
        <v>87</v>
      </c>
      <c r="G16" s="122">
        <v>88</v>
      </c>
      <c r="H16" s="122">
        <v>90</v>
      </c>
      <c r="I16" s="122">
        <v>90</v>
      </c>
      <c r="J16" s="123">
        <v>84</v>
      </c>
      <c r="K16" s="123"/>
      <c r="L16" s="106"/>
      <c r="M16" s="123">
        <v>10</v>
      </c>
      <c r="N16" s="123">
        <v>10</v>
      </c>
      <c r="O16" s="123">
        <v>9</v>
      </c>
      <c r="P16" s="123">
        <v>10</v>
      </c>
      <c r="Q16" s="107">
        <f t="shared" si="0"/>
        <v>268</v>
      </c>
      <c r="R16" s="65">
        <f t="shared" si="1"/>
        <v>30</v>
      </c>
      <c r="S16" s="108">
        <v>61</v>
      </c>
      <c r="T16" s="78">
        <f t="shared" si="2"/>
        <v>91</v>
      </c>
    </row>
    <row r="17" spans="1:20" ht="14.25" customHeight="1">
      <c r="A17" s="120">
        <v>11</v>
      </c>
      <c r="B17" s="116">
        <v>218</v>
      </c>
      <c r="C17" s="85" t="s">
        <v>35</v>
      </c>
      <c r="D17" s="85" t="s">
        <v>116</v>
      </c>
      <c r="E17" s="85" t="s">
        <v>22</v>
      </c>
      <c r="F17" s="81">
        <v>87</v>
      </c>
      <c r="G17" s="123">
        <v>82</v>
      </c>
      <c r="H17" s="122">
        <v>92</v>
      </c>
      <c r="I17" s="122">
        <v>94</v>
      </c>
      <c r="J17" s="123">
        <v>83</v>
      </c>
      <c r="K17" s="123"/>
      <c r="L17" s="112"/>
      <c r="M17" s="123">
        <v>10</v>
      </c>
      <c r="N17" s="123">
        <v>8</v>
      </c>
      <c r="O17" s="123">
        <v>9</v>
      </c>
      <c r="P17" s="123">
        <v>9</v>
      </c>
      <c r="Q17" s="107">
        <f t="shared" si="0"/>
        <v>273</v>
      </c>
      <c r="R17" s="65">
        <f t="shared" si="1"/>
        <v>28</v>
      </c>
      <c r="S17" s="108">
        <v>60</v>
      </c>
      <c r="T17" s="78">
        <f t="shared" si="2"/>
        <v>88</v>
      </c>
    </row>
    <row r="18" spans="1:20" ht="14.25" customHeight="1">
      <c r="A18" s="120">
        <v>12</v>
      </c>
      <c r="B18" s="114">
        <v>555</v>
      </c>
      <c r="C18" s="88" t="s">
        <v>54</v>
      </c>
      <c r="D18" s="88" t="s">
        <v>116</v>
      </c>
      <c r="E18" s="88" t="s">
        <v>20</v>
      </c>
      <c r="F18" s="81">
        <v>94</v>
      </c>
      <c r="G18" s="122">
        <v>86</v>
      </c>
      <c r="H18" s="122">
        <v>82</v>
      </c>
      <c r="I18" s="123">
        <v>73</v>
      </c>
      <c r="J18" s="123">
        <v>79</v>
      </c>
      <c r="K18" s="123"/>
      <c r="L18" s="112"/>
      <c r="M18" s="123">
        <v>9</v>
      </c>
      <c r="N18" s="123">
        <v>10</v>
      </c>
      <c r="O18" s="123">
        <v>6</v>
      </c>
      <c r="P18" s="123">
        <v>5</v>
      </c>
      <c r="Q18" s="107">
        <f t="shared" si="0"/>
        <v>262</v>
      </c>
      <c r="R18" s="65">
        <f t="shared" si="1"/>
        <v>25</v>
      </c>
      <c r="S18" s="108">
        <v>59</v>
      </c>
      <c r="T18" s="78">
        <f t="shared" si="2"/>
        <v>84</v>
      </c>
    </row>
    <row r="19" spans="1:20" ht="14.25" customHeight="1">
      <c r="A19" s="120">
        <v>13</v>
      </c>
      <c r="B19" s="117">
        <v>183</v>
      </c>
      <c r="C19" s="118" t="s">
        <v>43</v>
      </c>
      <c r="D19" s="118" t="s">
        <v>118</v>
      </c>
      <c r="E19" s="118" t="s">
        <v>20</v>
      </c>
      <c r="F19" s="81">
        <v>90</v>
      </c>
      <c r="G19" s="123">
        <v>79</v>
      </c>
      <c r="H19" s="122">
        <v>85</v>
      </c>
      <c r="I19" s="122">
        <v>88</v>
      </c>
      <c r="J19" s="123">
        <v>78</v>
      </c>
      <c r="K19" s="123"/>
      <c r="L19" s="112"/>
      <c r="M19" s="123">
        <v>7</v>
      </c>
      <c r="N19" s="123">
        <v>7</v>
      </c>
      <c r="O19" s="123">
        <v>7</v>
      </c>
      <c r="P19" s="123">
        <v>9</v>
      </c>
      <c r="Q19" s="107">
        <f t="shared" si="0"/>
        <v>263</v>
      </c>
      <c r="R19" s="65">
        <f t="shared" si="1"/>
        <v>23</v>
      </c>
      <c r="S19" s="108">
        <v>58</v>
      </c>
      <c r="T19" s="78">
        <f t="shared" si="2"/>
        <v>81</v>
      </c>
    </row>
    <row r="20" spans="1:20" ht="14.25" customHeight="1">
      <c r="A20" s="120">
        <v>14</v>
      </c>
      <c r="B20" s="115">
        <v>600</v>
      </c>
      <c r="C20" s="84" t="s">
        <v>33</v>
      </c>
      <c r="D20" s="84" t="s">
        <v>111</v>
      </c>
      <c r="E20" s="84" t="s">
        <v>23</v>
      </c>
      <c r="F20" s="81">
        <v>94</v>
      </c>
      <c r="G20" s="123">
        <v>89</v>
      </c>
      <c r="H20" s="122">
        <v>90</v>
      </c>
      <c r="I20" s="122">
        <v>91</v>
      </c>
      <c r="J20" s="123">
        <v>65</v>
      </c>
      <c r="K20" s="123"/>
      <c r="L20" s="112"/>
      <c r="M20" s="123">
        <v>10</v>
      </c>
      <c r="N20" s="123">
        <v>10</v>
      </c>
      <c r="O20" s="123">
        <v>10</v>
      </c>
      <c r="P20" s="123">
        <v>8</v>
      </c>
      <c r="Q20" s="107">
        <f t="shared" si="0"/>
        <v>275</v>
      </c>
      <c r="R20" s="65">
        <f t="shared" si="1"/>
        <v>30</v>
      </c>
      <c r="S20" s="108">
        <v>57</v>
      </c>
      <c r="T20" s="78">
        <f t="shared" si="2"/>
        <v>87</v>
      </c>
    </row>
    <row r="21" spans="1:20" ht="14.25" customHeight="1">
      <c r="A21" s="120">
        <v>15</v>
      </c>
      <c r="B21" s="114">
        <v>556</v>
      </c>
      <c r="C21" s="88" t="s">
        <v>36</v>
      </c>
      <c r="D21" s="88" t="s">
        <v>117</v>
      </c>
      <c r="E21" s="88" t="s">
        <v>21</v>
      </c>
      <c r="F21" s="81">
        <v>91</v>
      </c>
      <c r="G21" s="123">
        <v>89</v>
      </c>
      <c r="H21" s="122">
        <v>91</v>
      </c>
      <c r="I21" s="122">
        <v>96</v>
      </c>
      <c r="J21" s="123">
        <v>22</v>
      </c>
      <c r="K21" s="123"/>
      <c r="L21" s="112"/>
      <c r="M21" s="123">
        <v>8</v>
      </c>
      <c r="N21" s="123">
        <v>9</v>
      </c>
      <c r="O21" s="123">
        <v>7</v>
      </c>
      <c r="P21" s="123">
        <v>10</v>
      </c>
      <c r="Q21" s="107">
        <f t="shared" si="0"/>
        <v>278</v>
      </c>
      <c r="R21" s="65">
        <f t="shared" si="1"/>
        <v>27</v>
      </c>
      <c r="S21" s="108">
        <v>56</v>
      </c>
      <c r="T21" s="78">
        <f t="shared" si="2"/>
        <v>83</v>
      </c>
    </row>
    <row r="22" spans="1:20" ht="14.25" customHeight="1">
      <c r="A22" s="120">
        <v>16</v>
      </c>
      <c r="B22" s="116">
        <v>22</v>
      </c>
      <c r="C22" s="85" t="s">
        <v>52</v>
      </c>
      <c r="D22" s="85" t="s">
        <v>117</v>
      </c>
      <c r="E22" s="85" t="s">
        <v>22</v>
      </c>
      <c r="F22" s="81">
        <v>89</v>
      </c>
      <c r="G22" s="123">
        <v>79</v>
      </c>
      <c r="H22" s="122">
        <v>83</v>
      </c>
      <c r="I22" s="122">
        <v>87</v>
      </c>
      <c r="J22" s="123"/>
      <c r="K22" s="123"/>
      <c r="L22" s="112"/>
      <c r="M22" s="123">
        <v>8</v>
      </c>
      <c r="N22" s="123">
        <v>8</v>
      </c>
      <c r="O22" s="123">
        <v>8</v>
      </c>
      <c r="P22" s="123">
        <v>8</v>
      </c>
      <c r="Q22" s="107">
        <f t="shared" si="0"/>
        <v>259</v>
      </c>
      <c r="R22" s="65">
        <f t="shared" si="1"/>
        <v>24</v>
      </c>
      <c r="S22" s="108">
        <v>55</v>
      </c>
      <c r="T22" s="78">
        <f t="shared" si="2"/>
        <v>79</v>
      </c>
    </row>
    <row r="23" spans="1:20" ht="14.25" customHeight="1">
      <c r="A23" s="120">
        <v>17</v>
      </c>
      <c r="B23" s="114">
        <v>532</v>
      </c>
      <c r="C23" s="88" t="s">
        <v>38</v>
      </c>
      <c r="D23" s="88" t="s">
        <v>117</v>
      </c>
      <c r="E23" s="88" t="s">
        <v>22</v>
      </c>
      <c r="F23" s="65">
        <v>81</v>
      </c>
      <c r="G23" s="122">
        <v>87</v>
      </c>
      <c r="H23" s="122">
        <v>87</v>
      </c>
      <c r="I23" s="122">
        <v>85</v>
      </c>
      <c r="J23" s="123"/>
      <c r="K23" s="123"/>
      <c r="L23" s="112"/>
      <c r="M23" s="123">
        <v>7</v>
      </c>
      <c r="N23" s="123">
        <v>8</v>
      </c>
      <c r="O23" s="123">
        <v>8</v>
      </c>
      <c r="P23" s="123">
        <v>10</v>
      </c>
      <c r="Q23" s="107">
        <f t="shared" si="0"/>
        <v>259</v>
      </c>
      <c r="R23" s="65">
        <f t="shared" si="1"/>
        <v>26</v>
      </c>
      <c r="S23" s="108">
        <v>54</v>
      </c>
      <c r="T23" s="78">
        <f t="shared" si="2"/>
        <v>80</v>
      </c>
    </row>
    <row r="24" spans="1:20" ht="14.25" customHeight="1">
      <c r="A24" s="120">
        <v>18</v>
      </c>
      <c r="B24" s="111">
        <v>226</v>
      </c>
      <c r="C24" s="84" t="s">
        <v>39</v>
      </c>
      <c r="D24" s="84" t="s">
        <v>111</v>
      </c>
      <c r="E24" s="84" t="s">
        <v>23</v>
      </c>
      <c r="F24" s="65">
        <v>84</v>
      </c>
      <c r="G24" s="122">
        <v>86</v>
      </c>
      <c r="H24" s="122">
        <v>77</v>
      </c>
      <c r="I24" s="122">
        <v>88</v>
      </c>
      <c r="J24" s="123"/>
      <c r="K24" s="123"/>
      <c r="L24" s="112"/>
      <c r="M24" s="123">
        <v>9</v>
      </c>
      <c r="N24" s="123">
        <v>9</v>
      </c>
      <c r="O24" s="123">
        <v>8</v>
      </c>
      <c r="P24" s="123">
        <v>7</v>
      </c>
      <c r="Q24" s="107">
        <f t="shared" si="0"/>
        <v>258</v>
      </c>
      <c r="R24" s="65">
        <f t="shared" si="1"/>
        <v>26</v>
      </c>
      <c r="S24" s="108">
        <v>53</v>
      </c>
      <c r="T24" s="78">
        <f t="shared" si="2"/>
        <v>79</v>
      </c>
    </row>
    <row r="25" spans="1:20" ht="14.25" customHeight="1">
      <c r="A25" s="120">
        <v>19</v>
      </c>
      <c r="B25" s="116">
        <v>546</v>
      </c>
      <c r="C25" s="85" t="s">
        <v>37</v>
      </c>
      <c r="D25" s="85" t="s">
        <v>116</v>
      </c>
      <c r="E25" s="85" t="s">
        <v>21</v>
      </c>
      <c r="F25" s="81">
        <v>91</v>
      </c>
      <c r="G25" s="122">
        <v>80</v>
      </c>
      <c r="H25" s="122">
        <v>86</v>
      </c>
      <c r="I25" s="123">
        <v>78</v>
      </c>
      <c r="J25" s="123"/>
      <c r="K25" s="123"/>
      <c r="L25" s="112"/>
      <c r="M25" s="123">
        <v>8</v>
      </c>
      <c r="N25" s="123">
        <v>6</v>
      </c>
      <c r="O25" s="123">
        <v>8</v>
      </c>
      <c r="P25" s="123">
        <v>8</v>
      </c>
      <c r="Q25" s="107">
        <f t="shared" si="0"/>
        <v>257</v>
      </c>
      <c r="R25" s="65">
        <f t="shared" si="1"/>
        <v>24</v>
      </c>
      <c r="S25" s="108">
        <v>52</v>
      </c>
      <c r="T25" s="78">
        <f t="shared" si="2"/>
        <v>76</v>
      </c>
    </row>
    <row r="26" spans="1:20" ht="14.25" customHeight="1">
      <c r="A26" s="120">
        <v>20</v>
      </c>
      <c r="B26" s="116">
        <v>13</v>
      </c>
      <c r="C26" s="85" t="s">
        <v>41</v>
      </c>
      <c r="D26" s="85" t="s">
        <v>116</v>
      </c>
      <c r="E26" s="85" t="s">
        <v>19</v>
      </c>
      <c r="F26" s="65">
        <v>77</v>
      </c>
      <c r="G26" s="122">
        <v>91</v>
      </c>
      <c r="H26" s="122">
        <v>82</v>
      </c>
      <c r="I26" s="122">
        <v>84</v>
      </c>
      <c r="J26" s="123"/>
      <c r="K26" s="123"/>
      <c r="L26" s="112"/>
      <c r="M26" s="123">
        <v>8</v>
      </c>
      <c r="N26" s="123">
        <v>9</v>
      </c>
      <c r="O26" s="123">
        <v>9</v>
      </c>
      <c r="P26" s="123">
        <v>8</v>
      </c>
      <c r="Q26" s="107">
        <f t="shared" si="0"/>
        <v>257</v>
      </c>
      <c r="R26" s="65">
        <f t="shared" si="1"/>
        <v>26</v>
      </c>
      <c r="S26" s="108">
        <v>51</v>
      </c>
      <c r="T26" s="78">
        <f t="shared" si="2"/>
        <v>77</v>
      </c>
    </row>
    <row r="27" spans="1:20" ht="14.25" customHeight="1">
      <c r="A27" s="120">
        <v>21</v>
      </c>
      <c r="B27" s="117">
        <v>156</v>
      </c>
      <c r="C27" s="118" t="s">
        <v>42</v>
      </c>
      <c r="D27" s="118" t="s">
        <v>117</v>
      </c>
      <c r="E27" s="118" t="s">
        <v>22</v>
      </c>
      <c r="F27" s="81">
        <v>87</v>
      </c>
      <c r="G27" s="122">
        <v>82</v>
      </c>
      <c r="H27" s="122">
        <v>83</v>
      </c>
      <c r="I27" s="123">
        <v>76</v>
      </c>
      <c r="J27" s="123"/>
      <c r="K27" s="123"/>
      <c r="L27" s="112"/>
      <c r="M27" s="123">
        <v>7</v>
      </c>
      <c r="N27" s="123">
        <v>7</v>
      </c>
      <c r="O27" s="123">
        <v>5</v>
      </c>
      <c r="P27" s="123">
        <v>8</v>
      </c>
      <c r="Q27" s="107">
        <f t="shared" si="0"/>
        <v>252</v>
      </c>
      <c r="R27" s="65">
        <f t="shared" si="1"/>
        <v>22</v>
      </c>
      <c r="S27" s="108">
        <v>50</v>
      </c>
      <c r="T27" s="78">
        <f t="shared" si="2"/>
        <v>72</v>
      </c>
    </row>
    <row r="28" spans="1:20" ht="14.25" customHeight="1">
      <c r="A28" s="120">
        <v>22</v>
      </c>
      <c r="B28" s="124">
        <v>248</v>
      </c>
      <c r="C28" s="125" t="s">
        <v>93</v>
      </c>
      <c r="D28" s="125" t="s">
        <v>118</v>
      </c>
      <c r="E28" s="125" t="s">
        <v>20</v>
      </c>
      <c r="F28" s="81">
        <v>85</v>
      </c>
      <c r="G28" s="123">
        <v>77</v>
      </c>
      <c r="H28" s="122">
        <v>80</v>
      </c>
      <c r="I28" s="122">
        <v>79</v>
      </c>
      <c r="J28" s="123"/>
      <c r="K28" s="123"/>
      <c r="L28" s="112"/>
      <c r="M28" s="123">
        <v>6</v>
      </c>
      <c r="N28" s="123">
        <v>7</v>
      </c>
      <c r="O28" s="123">
        <v>6</v>
      </c>
      <c r="P28" s="123">
        <v>6</v>
      </c>
      <c r="Q28" s="107">
        <f t="shared" si="0"/>
        <v>244</v>
      </c>
      <c r="R28" s="65">
        <f t="shared" si="1"/>
        <v>19</v>
      </c>
      <c r="S28" s="108">
        <v>49</v>
      </c>
      <c r="T28" s="78">
        <f t="shared" si="2"/>
        <v>68</v>
      </c>
    </row>
    <row r="29" spans="1:20" ht="14.25" customHeight="1">
      <c r="A29" s="120">
        <v>23</v>
      </c>
      <c r="B29" s="13">
        <v>120</v>
      </c>
      <c r="C29" s="12" t="s">
        <v>158</v>
      </c>
      <c r="D29" s="12" t="s">
        <v>117</v>
      </c>
      <c r="E29" s="12" t="s">
        <v>20</v>
      </c>
      <c r="F29" s="81">
        <v>86</v>
      </c>
      <c r="G29" s="122">
        <v>86</v>
      </c>
      <c r="H29" s="123">
        <v>30</v>
      </c>
      <c r="I29" s="122">
        <v>70</v>
      </c>
      <c r="J29" s="123"/>
      <c r="K29" s="123"/>
      <c r="L29" s="112"/>
      <c r="M29" s="123">
        <v>7</v>
      </c>
      <c r="N29" s="123">
        <v>9</v>
      </c>
      <c r="O29" s="123">
        <v>4</v>
      </c>
      <c r="P29" s="123">
        <v>6</v>
      </c>
      <c r="Q29" s="107">
        <f t="shared" si="0"/>
        <v>242</v>
      </c>
      <c r="R29" s="65">
        <f t="shared" si="1"/>
        <v>22</v>
      </c>
      <c r="S29" s="108">
        <v>48</v>
      </c>
      <c r="T29" s="78">
        <f t="shared" si="2"/>
        <v>70</v>
      </c>
    </row>
    <row r="30" spans="1:20" ht="14.25" customHeight="1">
      <c r="A30" s="120">
        <v>25</v>
      </c>
      <c r="B30" s="13">
        <v>169</v>
      </c>
      <c r="C30" s="12" t="s">
        <v>91</v>
      </c>
      <c r="D30" s="12" t="s">
        <v>117</v>
      </c>
      <c r="E30" s="12" t="s">
        <v>20</v>
      </c>
      <c r="F30" s="81">
        <v>81</v>
      </c>
      <c r="G30" s="122">
        <v>85</v>
      </c>
      <c r="H30" s="123">
        <v>75</v>
      </c>
      <c r="I30" s="122">
        <v>76</v>
      </c>
      <c r="J30" s="123"/>
      <c r="K30" s="123"/>
      <c r="L30" s="112"/>
      <c r="M30" s="123">
        <v>8</v>
      </c>
      <c r="N30" s="123">
        <v>8</v>
      </c>
      <c r="O30" s="123">
        <v>5</v>
      </c>
      <c r="P30" s="123">
        <v>7</v>
      </c>
      <c r="Q30" s="107">
        <f t="shared" si="0"/>
        <v>242</v>
      </c>
      <c r="R30" s="65">
        <f t="shared" si="1"/>
        <v>23</v>
      </c>
      <c r="S30" s="108">
        <v>47</v>
      </c>
      <c r="T30" s="78">
        <f t="shared" si="2"/>
        <v>70</v>
      </c>
    </row>
    <row r="31" spans="1:20" ht="14.25" customHeight="1">
      <c r="A31" s="120">
        <v>24</v>
      </c>
      <c r="B31" s="111">
        <v>78</v>
      </c>
      <c r="C31" s="84" t="s">
        <v>53</v>
      </c>
      <c r="D31" s="84" t="s">
        <v>116</v>
      </c>
      <c r="E31" s="84" t="s">
        <v>22</v>
      </c>
      <c r="F31" s="81">
        <v>84</v>
      </c>
      <c r="G31" s="123">
        <v>67</v>
      </c>
      <c r="H31" s="122">
        <v>83</v>
      </c>
      <c r="I31" s="122">
        <v>75</v>
      </c>
      <c r="J31" s="123"/>
      <c r="K31" s="123"/>
      <c r="L31" s="112"/>
      <c r="M31" s="123">
        <v>5</v>
      </c>
      <c r="N31" s="123">
        <v>5</v>
      </c>
      <c r="O31" s="123">
        <v>1</v>
      </c>
      <c r="P31" s="123">
        <v>6</v>
      </c>
      <c r="Q31" s="107">
        <f t="shared" si="0"/>
        <v>242</v>
      </c>
      <c r="R31" s="65">
        <f t="shared" si="1"/>
        <v>16</v>
      </c>
      <c r="S31" s="108">
        <v>46</v>
      </c>
      <c r="T31" s="78">
        <f t="shared" si="2"/>
        <v>62</v>
      </c>
    </row>
    <row r="32" spans="1:20" ht="14.25" customHeight="1">
      <c r="A32" s="120">
        <v>26</v>
      </c>
      <c r="B32" s="13">
        <v>127</v>
      </c>
      <c r="C32" s="12" t="s">
        <v>159</v>
      </c>
      <c r="D32" s="12" t="s">
        <v>117</v>
      </c>
      <c r="E32" s="12" t="s">
        <v>20</v>
      </c>
      <c r="F32" s="81">
        <v>76</v>
      </c>
      <c r="G32" s="123">
        <v>75</v>
      </c>
      <c r="H32" s="122">
        <v>84</v>
      </c>
      <c r="I32" s="122">
        <v>80</v>
      </c>
      <c r="J32" s="123"/>
      <c r="K32" s="123"/>
      <c r="L32" s="112"/>
      <c r="M32" s="123">
        <v>7</v>
      </c>
      <c r="N32" s="123">
        <v>6</v>
      </c>
      <c r="O32" s="123">
        <v>8</v>
      </c>
      <c r="P32" s="123">
        <v>9</v>
      </c>
      <c r="Q32" s="107">
        <f t="shared" si="0"/>
        <v>240</v>
      </c>
      <c r="R32" s="65">
        <f t="shared" si="1"/>
        <v>24</v>
      </c>
      <c r="S32" s="108">
        <v>45</v>
      </c>
      <c r="T32" s="78">
        <f t="shared" si="2"/>
        <v>69</v>
      </c>
    </row>
    <row r="33" spans="1:20" ht="14.25" customHeight="1">
      <c r="A33" s="120">
        <v>27</v>
      </c>
      <c r="B33" s="116">
        <v>33</v>
      </c>
      <c r="C33" s="85" t="s">
        <v>47</v>
      </c>
      <c r="D33" s="85" t="s">
        <v>116</v>
      </c>
      <c r="E33" s="85" t="s">
        <v>23</v>
      </c>
      <c r="F33" s="65">
        <v>65</v>
      </c>
      <c r="G33" s="122">
        <v>73</v>
      </c>
      <c r="H33" s="122">
        <v>82</v>
      </c>
      <c r="I33" s="122">
        <v>83</v>
      </c>
      <c r="J33" s="123"/>
      <c r="K33" s="123"/>
      <c r="L33" s="112"/>
      <c r="M33" s="123">
        <v>6</v>
      </c>
      <c r="N33" s="123">
        <v>9</v>
      </c>
      <c r="O33" s="123">
        <v>7</v>
      </c>
      <c r="P33" s="123">
        <v>6</v>
      </c>
      <c r="Q33" s="107">
        <f t="shared" si="0"/>
        <v>238</v>
      </c>
      <c r="R33" s="65">
        <f t="shared" si="1"/>
        <v>22</v>
      </c>
      <c r="S33" s="108">
        <v>44</v>
      </c>
      <c r="T33" s="78">
        <f t="shared" si="2"/>
        <v>66</v>
      </c>
    </row>
    <row r="34" spans="1:20" ht="14.25" customHeight="1">
      <c r="A34" s="120">
        <v>28</v>
      </c>
      <c r="B34" s="117">
        <v>105</v>
      </c>
      <c r="C34" s="118" t="s">
        <v>75</v>
      </c>
      <c r="D34" s="118" t="s">
        <v>117</v>
      </c>
      <c r="E34" s="118" t="s">
        <v>20</v>
      </c>
      <c r="F34" s="81">
        <v>76</v>
      </c>
      <c r="G34" s="122">
        <v>80</v>
      </c>
      <c r="H34" s="122">
        <v>82</v>
      </c>
      <c r="I34" s="123">
        <v>76</v>
      </c>
      <c r="J34" s="123"/>
      <c r="K34" s="123"/>
      <c r="L34" s="112"/>
      <c r="M34" s="123">
        <v>6</v>
      </c>
      <c r="N34" s="123">
        <v>7</v>
      </c>
      <c r="O34" s="123">
        <v>7</v>
      </c>
      <c r="P34" s="123">
        <v>7</v>
      </c>
      <c r="Q34" s="107">
        <f t="shared" si="0"/>
        <v>238</v>
      </c>
      <c r="R34" s="65">
        <f t="shared" si="1"/>
        <v>21</v>
      </c>
      <c r="S34" s="108">
        <v>43</v>
      </c>
      <c r="T34" s="78">
        <f t="shared" si="2"/>
        <v>64</v>
      </c>
    </row>
    <row r="35" spans="1:20" ht="14.25" customHeight="1">
      <c r="A35" s="120">
        <v>29</v>
      </c>
      <c r="B35" s="114">
        <v>515</v>
      </c>
      <c r="C35" s="88" t="s">
        <v>71</v>
      </c>
      <c r="D35" s="88" t="s">
        <v>116</v>
      </c>
      <c r="E35" s="88" t="s">
        <v>20</v>
      </c>
      <c r="F35" s="81">
        <v>81</v>
      </c>
      <c r="G35" s="122">
        <v>83</v>
      </c>
      <c r="H35" s="123">
        <v>67</v>
      </c>
      <c r="I35" s="122">
        <v>70</v>
      </c>
      <c r="J35" s="123"/>
      <c r="K35" s="123"/>
      <c r="L35" s="112"/>
      <c r="M35" s="123">
        <v>9</v>
      </c>
      <c r="N35" s="123">
        <v>8</v>
      </c>
      <c r="O35" s="123">
        <v>5</v>
      </c>
      <c r="P35" s="123">
        <v>6</v>
      </c>
      <c r="Q35" s="107">
        <f t="shared" si="0"/>
        <v>234</v>
      </c>
      <c r="R35" s="65">
        <f t="shared" si="1"/>
        <v>23</v>
      </c>
      <c r="S35" s="108">
        <v>42</v>
      </c>
      <c r="T35" s="78">
        <f t="shared" si="2"/>
        <v>65</v>
      </c>
    </row>
    <row r="36" spans="1:20" ht="14.25" customHeight="1">
      <c r="A36" s="120">
        <v>30</v>
      </c>
      <c r="B36" s="117">
        <v>165</v>
      </c>
      <c r="C36" s="118" t="s">
        <v>46</v>
      </c>
      <c r="D36" s="118" t="s">
        <v>118</v>
      </c>
      <c r="E36" s="118" t="s">
        <v>22</v>
      </c>
      <c r="F36" s="81">
        <v>74</v>
      </c>
      <c r="G36" s="122">
        <v>76</v>
      </c>
      <c r="H36" s="123">
        <v>73</v>
      </c>
      <c r="I36" s="122">
        <v>79</v>
      </c>
      <c r="J36" s="123"/>
      <c r="K36" s="123"/>
      <c r="L36" s="112"/>
      <c r="M36" s="123">
        <v>6</v>
      </c>
      <c r="N36" s="123">
        <v>7</v>
      </c>
      <c r="O36" s="123">
        <v>7</v>
      </c>
      <c r="P36" s="123">
        <v>5</v>
      </c>
      <c r="Q36" s="107">
        <f t="shared" si="0"/>
        <v>229</v>
      </c>
      <c r="R36" s="65">
        <f t="shared" si="1"/>
        <v>20</v>
      </c>
      <c r="S36" s="108">
        <v>41</v>
      </c>
      <c r="T36" s="78">
        <f t="shared" si="2"/>
        <v>61</v>
      </c>
    </row>
    <row r="37" spans="1:20" s="129" customFormat="1" ht="14.25" customHeight="1">
      <c r="A37" s="120">
        <v>31</v>
      </c>
      <c r="B37" s="114">
        <v>192</v>
      </c>
      <c r="C37" s="88" t="s">
        <v>79</v>
      </c>
      <c r="D37" s="88" t="s">
        <v>117</v>
      </c>
      <c r="E37" s="88" t="s">
        <v>20</v>
      </c>
      <c r="F37" s="65">
        <v>0</v>
      </c>
      <c r="G37" s="122">
        <v>79</v>
      </c>
      <c r="H37" s="122">
        <v>68</v>
      </c>
      <c r="I37" s="122">
        <v>81</v>
      </c>
      <c r="J37" s="123"/>
      <c r="K37" s="123"/>
      <c r="L37" s="112"/>
      <c r="M37" s="123">
        <v>4</v>
      </c>
      <c r="N37" s="123">
        <v>6</v>
      </c>
      <c r="O37" s="123">
        <v>6</v>
      </c>
      <c r="P37" s="123">
        <v>7</v>
      </c>
      <c r="Q37" s="107">
        <f t="shared" si="0"/>
        <v>228</v>
      </c>
      <c r="R37" s="126">
        <f t="shared" si="1"/>
        <v>19</v>
      </c>
      <c r="S37" s="127">
        <v>40</v>
      </c>
      <c r="T37" s="128">
        <f t="shared" si="2"/>
        <v>59</v>
      </c>
    </row>
    <row r="38" spans="1:20" ht="14.25" customHeight="1">
      <c r="A38" s="120">
        <v>32</v>
      </c>
      <c r="B38" s="117">
        <v>73</v>
      </c>
      <c r="C38" s="118" t="s">
        <v>51</v>
      </c>
      <c r="D38" s="118" t="s">
        <v>118</v>
      </c>
      <c r="E38" s="118" t="s">
        <v>19</v>
      </c>
      <c r="F38" s="81">
        <v>78</v>
      </c>
      <c r="G38" s="122">
        <v>71</v>
      </c>
      <c r="H38" s="122">
        <v>75</v>
      </c>
      <c r="I38" s="123">
        <v>1</v>
      </c>
      <c r="J38" s="123"/>
      <c r="K38" s="123"/>
      <c r="L38" s="112"/>
      <c r="M38" s="123">
        <v>5</v>
      </c>
      <c r="N38" s="123">
        <v>6</v>
      </c>
      <c r="O38" s="123">
        <v>6</v>
      </c>
      <c r="P38" s="123">
        <v>5</v>
      </c>
      <c r="Q38" s="107">
        <f t="shared" si="0"/>
        <v>224</v>
      </c>
      <c r="R38" s="65">
        <f t="shared" si="1"/>
        <v>17</v>
      </c>
      <c r="S38" s="108">
        <v>39</v>
      </c>
      <c r="T38" s="78">
        <f t="shared" si="2"/>
        <v>56</v>
      </c>
    </row>
    <row r="39" spans="1:20" ht="14.25" customHeight="1">
      <c r="A39" s="120">
        <v>33</v>
      </c>
      <c r="B39" s="117">
        <v>163</v>
      </c>
      <c r="C39" s="118" t="s">
        <v>45</v>
      </c>
      <c r="D39" s="118" t="s">
        <v>117</v>
      </c>
      <c r="E39" s="118" t="s">
        <v>22</v>
      </c>
      <c r="F39" s="65">
        <v>53</v>
      </c>
      <c r="G39" s="122">
        <v>70</v>
      </c>
      <c r="H39" s="122">
        <v>69</v>
      </c>
      <c r="I39" s="122">
        <v>65</v>
      </c>
      <c r="J39" s="123"/>
      <c r="K39" s="123"/>
      <c r="L39" s="112"/>
      <c r="M39" s="123">
        <v>4</v>
      </c>
      <c r="N39" s="123">
        <v>6</v>
      </c>
      <c r="O39" s="123">
        <v>7</v>
      </c>
      <c r="P39" s="123">
        <v>6</v>
      </c>
      <c r="Q39" s="107">
        <f t="shared" si="0"/>
        <v>204</v>
      </c>
      <c r="R39" s="65">
        <f t="shared" si="1"/>
        <v>19</v>
      </c>
      <c r="S39" s="108">
        <v>38</v>
      </c>
      <c r="T39" s="78">
        <f t="shared" si="2"/>
        <v>57</v>
      </c>
    </row>
    <row r="40" spans="1:20" ht="14.25" customHeight="1">
      <c r="A40" s="120">
        <v>34</v>
      </c>
      <c r="B40" s="117">
        <v>809</v>
      </c>
      <c r="C40" s="118" t="s">
        <v>80</v>
      </c>
      <c r="D40" s="118" t="s">
        <v>118</v>
      </c>
      <c r="E40" s="118" t="s">
        <v>22</v>
      </c>
      <c r="F40" s="81">
        <v>56</v>
      </c>
      <c r="G40" s="123">
        <v>25</v>
      </c>
      <c r="H40" s="122">
        <v>66</v>
      </c>
      <c r="I40" s="122">
        <v>64</v>
      </c>
      <c r="J40" s="123"/>
      <c r="K40" s="123"/>
      <c r="L40" s="112"/>
      <c r="M40" s="123">
        <v>5</v>
      </c>
      <c r="N40" s="123">
        <v>6</v>
      </c>
      <c r="O40" s="123">
        <v>6</v>
      </c>
      <c r="P40" s="123">
        <v>5</v>
      </c>
      <c r="Q40" s="107">
        <f t="shared" si="0"/>
        <v>186</v>
      </c>
      <c r="R40" s="65">
        <f t="shared" si="1"/>
        <v>17</v>
      </c>
      <c r="S40" s="108">
        <v>37</v>
      </c>
      <c r="T40" s="78">
        <f t="shared" si="2"/>
        <v>54</v>
      </c>
    </row>
    <row r="41" spans="1:20" ht="14.25" customHeight="1">
      <c r="A41" s="120">
        <v>35</v>
      </c>
      <c r="B41" s="67">
        <v>60</v>
      </c>
      <c r="C41" s="119" t="s">
        <v>77</v>
      </c>
      <c r="D41" s="119" t="s">
        <v>119</v>
      </c>
      <c r="E41" s="119" t="s">
        <v>22</v>
      </c>
      <c r="F41" s="65">
        <v>28</v>
      </c>
      <c r="G41" s="122">
        <v>63</v>
      </c>
      <c r="H41" s="122">
        <v>37</v>
      </c>
      <c r="I41" s="122">
        <v>55</v>
      </c>
      <c r="J41" s="123"/>
      <c r="K41" s="123"/>
      <c r="L41" s="112"/>
      <c r="M41" s="123">
        <v>6</v>
      </c>
      <c r="N41" s="123">
        <v>4</v>
      </c>
      <c r="O41" s="123">
        <v>5</v>
      </c>
      <c r="P41" s="123">
        <v>5</v>
      </c>
      <c r="Q41" s="107">
        <f t="shared" si="0"/>
        <v>155</v>
      </c>
      <c r="R41" s="65">
        <f t="shared" si="1"/>
        <v>16</v>
      </c>
      <c r="S41" s="108">
        <v>36</v>
      </c>
      <c r="T41" s="78">
        <f t="shared" si="2"/>
        <v>52</v>
      </c>
    </row>
    <row r="42" spans="1:20" ht="14.25" customHeight="1">
      <c r="A42" s="120">
        <v>36</v>
      </c>
      <c r="B42" s="67">
        <v>170</v>
      </c>
      <c r="C42" s="119" t="s">
        <v>82</v>
      </c>
      <c r="D42" s="119" t="s">
        <v>119</v>
      </c>
      <c r="E42" s="119" t="s">
        <v>121</v>
      </c>
      <c r="F42" s="81">
        <v>4</v>
      </c>
      <c r="G42" s="123">
        <v>0</v>
      </c>
      <c r="H42" s="122">
        <v>57</v>
      </c>
      <c r="I42" s="122">
        <v>82</v>
      </c>
      <c r="J42" s="123"/>
      <c r="K42" s="123"/>
      <c r="L42" s="112"/>
      <c r="M42" s="123">
        <v>5</v>
      </c>
      <c r="N42" s="123">
        <v>5</v>
      </c>
      <c r="O42" s="123">
        <v>5</v>
      </c>
      <c r="P42" s="123">
        <v>7</v>
      </c>
      <c r="Q42" s="107">
        <f t="shared" si="0"/>
        <v>143</v>
      </c>
      <c r="R42" s="65">
        <f t="shared" si="1"/>
        <v>17</v>
      </c>
      <c r="S42" s="108">
        <v>35</v>
      </c>
      <c r="T42" s="78">
        <f t="shared" si="2"/>
        <v>52</v>
      </c>
    </row>
    <row r="43" spans="1:20" ht="14.25" customHeight="1">
      <c r="A43" s="120">
        <v>37</v>
      </c>
      <c r="B43" s="67">
        <v>171</v>
      </c>
      <c r="C43" s="119" t="s">
        <v>81</v>
      </c>
      <c r="D43" s="119" t="s">
        <v>119</v>
      </c>
      <c r="E43" s="119" t="s">
        <v>121</v>
      </c>
      <c r="F43" s="81">
        <v>17</v>
      </c>
      <c r="G43" s="122">
        <v>60</v>
      </c>
      <c r="H43" s="122">
        <v>62</v>
      </c>
      <c r="I43" s="123">
        <v>0</v>
      </c>
      <c r="J43" s="123"/>
      <c r="K43" s="123"/>
      <c r="L43" s="112"/>
      <c r="M43" s="123">
        <v>5</v>
      </c>
      <c r="N43" s="123">
        <v>4</v>
      </c>
      <c r="O43" s="123">
        <v>4</v>
      </c>
      <c r="P43" s="123">
        <v>4</v>
      </c>
      <c r="Q43" s="107">
        <f t="shared" si="0"/>
        <v>139</v>
      </c>
      <c r="R43" s="65">
        <f t="shared" si="1"/>
        <v>13</v>
      </c>
      <c r="S43" s="108">
        <v>34</v>
      </c>
      <c r="T43" s="78">
        <f t="shared" si="2"/>
        <v>47</v>
      </c>
    </row>
    <row r="44" spans="1:20" ht="14.25" customHeight="1">
      <c r="A44" s="120">
        <v>38</v>
      </c>
      <c r="B44" s="130">
        <v>285</v>
      </c>
      <c r="C44" s="119" t="s">
        <v>104</v>
      </c>
      <c r="D44" s="119" t="s">
        <v>119</v>
      </c>
      <c r="E44" s="119" t="s">
        <v>121</v>
      </c>
      <c r="F44" s="65">
        <v>28</v>
      </c>
      <c r="G44" s="122">
        <v>53</v>
      </c>
      <c r="H44" s="122">
        <v>40</v>
      </c>
      <c r="I44" s="122">
        <v>46</v>
      </c>
      <c r="J44" s="123"/>
      <c r="K44" s="123"/>
      <c r="L44" s="112"/>
      <c r="M44" s="123">
        <v>5</v>
      </c>
      <c r="N44" s="123">
        <v>5</v>
      </c>
      <c r="O44" s="123">
        <v>4</v>
      </c>
      <c r="P44" s="123">
        <v>4</v>
      </c>
      <c r="Q44" s="107">
        <f t="shared" si="0"/>
        <v>139</v>
      </c>
      <c r="R44" s="65">
        <f t="shared" si="1"/>
        <v>14</v>
      </c>
      <c r="S44" s="108">
        <v>33</v>
      </c>
      <c r="T44" s="78">
        <f t="shared" si="2"/>
        <v>47</v>
      </c>
    </row>
    <row r="45" spans="1:20" ht="14.25" customHeight="1">
      <c r="A45" s="120">
        <v>39</v>
      </c>
      <c r="B45" s="67">
        <v>707</v>
      </c>
      <c r="C45" s="119" t="s">
        <v>67</v>
      </c>
      <c r="D45" s="119" t="s">
        <v>119</v>
      </c>
      <c r="E45" s="119" t="s">
        <v>22</v>
      </c>
      <c r="F45" s="65">
        <v>8</v>
      </c>
      <c r="G45" s="122">
        <v>32</v>
      </c>
      <c r="H45" s="122">
        <v>40</v>
      </c>
      <c r="I45" s="122">
        <v>44</v>
      </c>
      <c r="J45" s="123"/>
      <c r="K45" s="123"/>
      <c r="L45" s="112"/>
      <c r="M45" s="123">
        <v>4</v>
      </c>
      <c r="N45" s="123">
        <v>5</v>
      </c>
      <c r="O45" s="123">
        <v>4</v>
      </c>
      <c r="P45" s="123">
        <v>4</v>
      </c>
      <c r="Q45" s="107">
        <f t="shared" si="0"/>
        <v>116</v>
      </c>
      <c r="R45" s="65">
        <f t="shared" si="1"/>
        <v>13</v>
      </c>
      <c r="S45" s="108">
        <v>32</v>
      </c>
      <c r="T45" s="78">
        <f t="shared" si="2"/>
        <v>45</v>
      </c>
    </row>
    <row r="46" spans="1:20" ht="14.25" customHeight="1">
      <c r="A46" s="120">
        <v>40</v>
      </c>
      <c r="B46" s="67">
        <v>318</v>
      </c>
      <c r="C46" s="119" t="s">
        <v>70</v>
      </c>
      <c r="D46" s="119" t="s">
        <v>119</v>
      </c>
      <c r="E46" s="119" t="s">
        <v>22</v>
      </c>
      <c r="F46" s="65">
        <v>18</v>
      </c>
      <c r="G46" s="122">
        <v>32</v>
      </c>
      <c r="H46" s="122">
        <v>39</v>
      </c>
      <c r="I46" s="122">
        <v>34</v>
      </c>
      <c r="J46" s="123"/>
      <c r="K46" s="123"/>
      <c r="L46" s="112"/>
      <c r="M46" s="123">
        <v>4</v>
      </c>
      <c r="N46" s="123">
        <v>5</v>
      </c>
      <c r="O46" s="123">
        <v>5</v>
      </c>
      <c r="P46" s="123">
        <v>5</v>
      </c>
      <c r="Q46" s="107">
        <f t="shared" si="0"/>
        <v>105</v>
      </c>
      <c r="R46" s="65">
        <f t="shared" si="1"/>
        <v>15</v>
      </c>
      <c r="S46" s="108">
        <v>31</v>
      </c>
      <c r="T46" s="78">
        <f t="shared" si="2"/>
        <v>46</v>
      </c>
    </row>
    <row r="47" ht="14.25" customHeight="1">
      <c r="C47"/>
    </row>
    <row r="48" spans="3:4" ht="14.25" customHeight="1">
      <c r="C48" s="1" t="s">
        <v>157</v>
      </c>
      <c r="D48" s="1">
        <v>219</v>
      </c>
    </row>
    <row r="49" spans="3:4" ht="14.25" customHeight="1">
      <c r="C49" s="1" t="s">
        <v>126</v>
      </c>
      <c r="D49" s="1">
        <v>531</v>
      </c>
    </row>
    <row r="50" spans="3:4" ht="14.25" customHeight="1">
      <c r="C50" s="1" t="s">
        <v>127</v>
      </c>
      <c r="D50" s="1">
        <v>60</v>
      </c>
    </row>
    <row r="51" spans="3:4" ht="14.25" customHeight="1">
      <c r="C51" s="1" t="s">
        <v>129</v>
      </c>
      <c r="D51" s="1">
        <v>183</v>
      </c>
    </row>
    <row r="52" spans="3:4" ht="14.25" customHeight="1">
      <c r="C52" s="1" t="s">
        <v>130</v>
      </c>
      <c r="D52" s="1">
        <v>191</v>
      </c>
    </row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0"/>
  <sheetViews>
    <sheetView zoomScalePageLayoutView="0" workbookViewId="0" topLeftCell="A1">
      <selection activeCell="B13" sqref="B13"/>
    </sheetView>
  </sheetViews>
  <sheetFormatPr defaultColWidth="11.57421875" defaultRowHeight="12.75"/>
  <cols>
    <col min="1" max="2" width="5.8515625" style="1" customWidth="1"/>
    <col min="3" max="3" width="16.28125" style="1" customWidth="1"/>
    <col min="4" max="4" width="10.28125" style="1" customWidth="1"/>
    <col min="5" max="5" width="10.140625" style="1" customWidth="1"/>
    <col min="6" max="6" width="9.7109375" style="1" customWidth="1"/>
    <col min="7" max="7" width="9.57421875" style="1" customWidth="1"/>
    <col min="8" max="8" width="8.57421875" style="1" customWidth="1"/>
    <col min="9" max="9" width="9.00390625" style="1" customWidth="1"/>
    <col min="10" max="10" width="7.8515625" style="1" customWidth="1"/>
    <col min="11" max="13" width="9.00390625" style="1" customWidth="1"/>
    <col min="14" max="14" width="9.7109375" style="1" customWidth="1"/>
    <col min="15" max="15" width="8.28125" style="1" customWidth="1"/>
    <col min="16" max="16" width="8.8515625" style="1" customWidth="1"/>
    <col min="17" max="17" width="7.8515625" style="1" customWidth="1"/>
    <col min="18" max="19" width="7.57421875" style="1" customWidth="1"/>
    <col min="20" max="16384" width="11.57421875" style="1" customWidth="1"/>
  </cols>
  <sheetData>
    <row r="1" spans="2:17" ht="12.7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2.75">
      <c r="A2" s="90" t="s">
        <v>7</v>
      </c>
      <c r="C2" s="89"/>
      <c r="D2" s="89"/>
      <c r="E2" s="89"/>
      <c r="F2" s="91" t="s">
        <v>140</v>
      </c>
      <c r="G2" s="92"/>
      <c r="I2" s="89"/>
      <c r="J2" s="89"/>
      <c r="K2" s="89"/>
      <c r="L2" s="89"/>
      <c r="M2"/>
      <c r="N2" s="89"/>
      <c r="O2" s="89"/>
      <c r="P2" s="89"/>
      <c r="Q2" s="89"/>
    </row>
    <row r="3" spans="1:7" ht="12.75">
      <c r="A3" s="90" t="s">
        <v>16</v>
      </c>
      <c r="B3" s="93"/>
      <c r="F3" s="94" t="s">
        <v>142</v>
      </c>
      <c r="G3" s="95"/>
    </row>
    <row r="4" ht="12.75">
      <c r="A4" s="90" t="s">
        <v>25</v>
      </c>
    </row>
    <row r="5" spans="1:20" ht="12.75">
      <c r="A5" s="90"/>
      <c r="B5" s="96" t="s">
        <v>143</v>
      </c>
      <c r="C5" s="96" t="s">
        <v>144</v>
      </c>
      <c r="D5" s="96" t="s">
        <v>145</v>
      </c>
      <c r="E5" s="96" t="s">
        <v>146</v>
      </c>
      <c r="F5" s="97" t="s">
        <v>147</v>
      </c>
      <c r="G5" s="96" t="s">
        <v>148</v>
      </c>
      <c r="H5" s="96" t="s">
        <v>149</v>
      </c>
      <c r="I5" s="96" t="s">
        <v>150</v>
      </c>
      <c r="J5" s="96" t="s">
        <v>151</v>
      </c>
      <c r="K5" s="96" t="s">
        <v>152</v>
      </c>
      <c r="L5" s="98"/>
      <c r="M5" s="97" t="s">
        <v>147</v>
      </c>
      <c r="N5" s="96" t="s">
        <v>148</v>
      </c>
      <c r="O5" s="96" t="s">
        <v>149</v>
      </c>
      <c r="P5" s="96" t="s">
        <v>150</v>
      </c>
      <c r="Q5" s="96" t="s">
        <v>153</v>
      </c>
      <c r="R5" s="96" t="s">
        <v>153</v>
      </c>
      <c r="S5" s="96" t="s">
        <v>152</v>
      </c>
      <c r="T5" s="96" t="s">
        <v>120</v>
      </c>
    </row>
    <row r="6" spans="1:20" ht="12.75">
      <c r="A6" s="90"/>
      <c r="B6" s="99" t="s">
        <v>154</v>
      </c>
      <c r="C6" s="99" t="s">
        <v>155</v>
      </c>
      <c r="D6" s="99"/>
      <c r="E6" s="99"/>
      <c r="F6" s="100" t="s">
        <v>156</v>
      </c>
      <c r="G6" s="99" t="s">
        <v>156</v>
      </c>
      <c r="H6" s="99" t="s">
        <v>156</v>
      </c>
      <c r="I6" s="99" t="s">
        <v>156</v>
      </c>
      <c r="J6" s="99" t="s">
        <v>156</v>
      </c>
      <c r="K6" s="99" t="s">
        <v>156</v>
      </c>
      <c r="L6" s="101"/>
      <c r="M6" s="102" t="s">
        <v>26</v>
      </c>
      <c r="N6" s="102" t="s">
        <v>26</v>
      </c>
      <c r="O6" s="102" t="s">
        <v>26</v>
      </c>
      <c r="P6" s="102" t="s">
        <v>26</v>
      </c>
      <c r="Q6" s="99" t="s">
        <v>156</v>
      </c>
      <c r="R6" s="99" t="s">
        <v>26</v>
      </c>
      <c r="S6" s="99" t="s">
        <v>26</v>
      </c>
      <c r="T6" s="99" t="s">
        <v>26</v>
      </c>
    </row>
    <row r="7" spans="1:20" ht="12.75" customHeight="1">
      <c r="A7" s="103">
        <v>1</v>
      </c>
      <c r="B7" s="104">
        <v>1</v>
      </c>
      <c r="C7" s="82" t="s">
        <v>27</v>
      </c>
      <c r="D7" s="82" t="s">
        <v>109</v>
      </c>
      <c r="E7" s="82" t="s">
        <v>20</v>
      </c>
      <c r="F7" s="123">
        <v>105</v>
      </c>
      <c r="G7" s="122">
        <v>109</v>
      </c>
      <c r="H7" s="121">
        <v>109</v>
      </c>
      <c r="I7" s="122">
        <v>107</v>
      </c>
      <c r="J7" s="123"/>
      <c r="K7" s="123">
        <v>110</v>
      </c>
      <c r="L7" s="106"/>
      <c r="M7" s="123">
        <v>10</v>
      </c>
      <c r="N7" s="123">
        <v>10</v>
      </c>
      <c r="O7" s="123">
        <v>10</v>
      </c>
      <c r="P7" s="123">
        <v>10</v>
      </c>
      <c r="Q7" s="107">
        <f aca="true" t="shared" si="0" ref="Q7:Q24">+SUM(LARGE(F7:I7,1)+LARGE(F7:I7,2)+LARGE(F7:I7,3))</f>
        <v>325</v>
      </c>
      <c r="R7" s="65">
        <f aca="true" t="shared" si="1" ref="R7:R24">+SUM(LARGE(M7:P7,1)+LARGE(M7:P7,2)+LARGE(M7:P7,3))</f>
        <v>30</v>
      </c>
      <c r="S7" s="108">
        <v>69</v>
      </c>
      <c r="T7" s="110">
        <v>100</v>
      </c>
    </row>
    <row r="8" spans="1:20" ht="14.25" customHeight="1">
      <c r="A8" s="103">
        <v>2</v>
      </c>
      <c r="B8" s="116">
        <v>531</v>
      </c>
      <c r="C8" s="85" t="s">
        <v>28</v>
      </c>
      <c r="D8" s="85" t="s">
        <v>116</v>
      </c>
      <c r="E8" s="85" t="s">
        <v>22</v>
      </c>
      <c r="F8" s="122">
        <v>107</v>
      </c>
      <c r="G8" s="122">
        <v>107</v>
      </c>
      <c r="H8" s="122">
        <v>106</v>
      </c>
      <c r="I8" s="123">
        <v>102</v>
      </c>
      <c r="J8" s="123"/>
      <c r="K8" s="123">
        <v>105</v>
      </c>
      <c r="L8" s="112"/>
      <c r="M8" s="123">
        <v>9</v>
      </c>
      <c r="N8" s="123">
        <v>10</v>
      </c>
      <c r="O8" s="123">
        <v>8</v>
      </c>
      <c r="P8" s="123">
        <v>9</v>
      </c>
      <c r="Q8" s="107">
        <f t="shared" si="0"/>
        <v>320</v>
      </c>
      <c r="R8" s="65">
        <f t="shared" si="1"/>
        <v>28</v>
      </c>
      <c r="S8" s="108">
        <v>68</v>
      </c>
      <c r="T8" s="78">
        <f aca="true" t="shared" si="2" ref="T8:T24">SUM(R8:S8)</f>
        <v>96</v>
      </c>
    </row>
    <row r="9" spans="1:20" ht="14.25" customHeight="1">
      <c r="A9" s="103">
        <v>3</v>
      </c>
      <c r="B9" s="116">
        <v>259</v>
      </c>
      <c r="C9" s="85" t="s">
        <v>30</v>
      </c>
      <c r="D9" s="85" t="s">
        <v>116</v>
      </c>
      <c r="E9" s="85" t="s">
        <v>20</v>
      </c>
      <c r="F9" s="123">
        <v>103</v>
      </c>
      <c r="G9" s="122">
        <v>105</v>
      </c>
      <c r="H9" s="122">
        <v>107</v>
      </c>
      <c r="I9" s="122">
        <v>104</v>
      </c>
      <c r="J9" s="123"/>
      <c r="K9" s="123">
        <v>105</v>
      </c>
      <c r="L9" s="112"/>
      <c r="M9" s="123">
        <v>10</v>
      </c>
      <c r="N9" s="123">
        <v>8</v>
      </c>
      <c r="O9" s="123">
        <v>10</v>
      </c>
      <c r="P9" s="123">
        <v>10</v>
      </c>
      <c r="Q9" s="107">
        <f t="shared" si="0"/>
        <v>316</v>
      </c>
      <c r="R9" s="65">
        <f t="shared" si="1"/>
        <v>30</v>
      </c>
      <c r="S9" s="108">
        <v>67</v>
      </c>
      <c r="T9" s="78">
        <f t="shared" si="2"/>
        <v>97</v>
      </c>
    </row>
    <row r="10" spans="1:20" ht="14.25" customHeight="1">
      <c r="A10" s="103">
        <v>4</v>
      </c>
      <c r="B10" s="116">
        <v>556</v>
      </c>
      <c r="C10" s="85" t="s">
        <v>36</v>
      </c>
      <c r="D10" s="85" t="s">
        <v>116</v>
      </c>
      <c r="E10" s="85" t="s">
        <v>21</v>
      </c>
      <c r="F10" s="122">
        <v>98</v>
      </c>
      <c r="G10" s="123">
        <v>106</v>
      </c>
      <c r="H10" s="123">
        <v>97</v>
      </c>
      <c r="I10" s="122">
        <v>103</v>
      </c>
      <c r="J10" s="123"/>
      <c r="K10" s="123">
        <v>104</v>
      </c>
      <c r="L10" s="112"/>
      <c r="M10" s="123">
        <v>9</v>
      </c>
      <c r="N10" s="123">
        <v>9</v>
      </c>
      <c r="O10" s="123">
        <v>9</v>
      </c>
      <c r="P10" s="123">
        <v>9</v>
      </c>
      <c r="Q10" s="107">
        <f t="shared" si="0"/>
        <v>307</v>
      </c>
      <c r="R10" s="65">
        <f t="shared" si="1"/>
        <v>27</v>
      </c>
      <c r="S10" s="108">
        <v>66</v>
      </c>
      <c r="T10" s="78">
        <f t="shared" si="2"/>
        <v>93</v>
      </c>
    </row>
    <row r="11" spans="1:20" ht="14.25" customHeight="1">
      <c r="A11" s="103">
        <v>5</v>
      </c>
      <c r="B11" s="116">
        <v>546</v>
      </c>
      <c r="C11" s="85" t="s">
        <v>37</v>
      </c>
      <c r="D11" s="85" t="s">
        <v>116</v>
      </c>
      <c r="E11" s="85" t="s">
        <v>21</v>
      </c>
      <c r="F11" s="122">
        <v>103</v>
      </c>
      <c r="G11" s="123">
        <v>97</v>
      </c>
      <c r="H11" s="122">
        <v>99</v>
      </c>
      <c r="I11" s="122">
        <v>102</v>
      </c>
      <c r="J11" s="123"/>
      <c r="K11" s="123">
        <v>102</v>
      </c>
      <c r="L11" s="112"/>
      <c r="M11" s="123">
        <v>8</v>
      </c>
      <c r="N11" s="123">
        <v>8</v>
      </c>
      <c r="O11" s="123">
        <v>10</v>
      </c>
      <c r="P11" s="123">
        <v>9</v>
      </c>
      <c r="Q11" s="107">
        <f t="shared" si="0"/>
        <v>304</v>
      </c>
      <c r="R11" s="65">
        <f t="shared" si="1"/>
        <v>27</v>
      </c>
      <c r="S11" s="108">
        <v>65</v>
      </c>
      <c r="T11" s="78">
        <f t="shared" si="2"/>
        <v>92</v>
      </c>
    </row>
    <row r="12" spans="1:20" ht="14.25" customHeight="1">
      <c r="A12" s="103">
        <v>6</v>
      </c>
      <c r="B12" s="116">
        <v>218</v>
      </c>
      <c r="C12" s="85" t="s">
        <v>35</v>
      </c>
      <c r="D12" s="85" t="s">
        <v>116</v>
      </c>
      <c r="E12" s="85" t="s">
        <v>22</v>
      </c>
      <c r="F12" s="123">
        <v>98</v>
      </c>
      <c r="G12" s="122">
        <v>101</v>
      </c>
      <c r="H12" s="122">
        <v>103</v>
      </c>
      <c r="I12" s="122">
        <v>101</v>
      </c>
      <c r="J12" s="123"/>
      <c r="K12" s="123">
        <v>101</v>
      </c>
      <c r="L12" s="106"/>
      <c r="M12" s="123">
        <v>8</v>
      </c>
      <c r="N12" s="123">
        <v>9</v>
      </c>
      <c r="O12" s="123">
        <v>7</v>
      </c>
      <c r="P12" s="123">
        <v>8</v>
      </c>
      <c r="Q12" s="107">
        <f t="shared" si="0"/>
        <v>305</v>
      </c>
      <c r="R12" s="65">
        <f t="shared" si="1"/>
        <v>25</v>
      </c>
      <c r="S12" s="108">
        <v>64</v>
      </c>
      <c r="T12" s="78">
        <f t="shared" si="2"/>
        <v>89</v>
      </c>
    </row>
    <row r="13" spans="1:20" ht="14.25" customHeight="1">
      <c r="A13" s="103">
        <v>7</v>
      </c>
      <c r="B13" s="116">
        <v>219</v>
      </c>
      <c r="C13" s="85" t="s">
        <v>32</v>
      </c>
      <c r="D13" s="85" t="s">
        <v>116</v>
      </c>
      <c r="E13" s="85" t="s">
        <v>21</v>
      </c>
      <c r="F13" s="122">
        <v>99</v>
      </c>
      <c r="G13" s="122">
        <v>105</v>
      </c>
      <c r="H13" s="123">
        <v>97</v>
      </c>
      <c r="I13" s="122">
        <v>98</v>
      </c>
      <c r="J13" s="123">
        <v>98</v>
      </c>
      <c r="K13" s="123">
        <v>58</v>
      </c>
      <c r="L13" s="112"/>
      <c r="M13" s="123">
        <v>9</v>
      </c>
      <c r="N13" s="123">
        <v>10</v>
      </c>
      <c r="O13" s="123">
        <v>8</v>
      </c>
      <c r="P13" s="123">
        <v>7</v>
      </c>
      <c r="Q13" s="107">
        <f t="shared" si="0"/>
        <v>302</v>
      </c>
      <c r="R13" s="65">
        <f t="shared" si="1"/>
        <v>27</v>
      </c>
      <c r="S13" s="108">
        <v>63</v>
      </c>
      <c r="T13" s="78">
        <f t="shared" si="2"/>
        <v>90</v>
      </c>
    </row>
    <row r="14" spans="1:20" ht="14.25" customHeight="1">
      <c r="A14" s="103">
        <v>8</v>
      </c>
      <c r="B14" s="111">
        <v>513</v>
      </c>
      <c r="C14" s="84" t="s">
        <v>31</v>
      </c>
      <c r="D14" s="84" t="s">
        <v>111</v>
      </c>
      <c r="E14" s="84" t="s">
        <v>21</v>
      </c>
      <c r="F14" s="122">
        <v>108</v>
      </c>
      <c r="G14" s="122">
        <v>108</v>
      </c>
      <c r="H14" s="122">
        <v>106</v>
      </c>
      <c r="I14" s="123">
        <v>105</v>
      </c>
      <c r="J14" s="123"/>
      <c r="K14" s="123">
        <v>2</v>
      </c>
      <c r="L14" s="112"/>
      <c r="M14" s="123">
        <v>10</v>
      </c>
      <c r="N14" s="123">
        <v>9</v>
      </c>
      <c r="O14" s="123">
        <v>9</v>
      </c>
      <c r="P14" s="123">
        <v>10</v>
      </c>
      <c r="Q14" s="107">
        <f t="shared" si="0"/>
        <v>322</v>
      </c>
      <c r="R14" s="65">
        <f t="shared" si="1"/>
        <v>29</v>
      </c>
      <c r="S14" s="108">
        <v>62</v>
      </c>
      <c r="T14" s="78">
        <f t="shared" si="2"/>
        <v>91</v>
      </c>
    </row>
    <row r="15" spans="1:20" ht="14.25" customHeight="1">
      <c r="A15" s="103">
        <v>9</v>
      </c>
      <c r="B15" s="116">
        <v>13</v>
      </c>
      <c r="C15" s="85" t="s">
        <v>41</v>
      </c>
      <c r="D15" s="85" t="s">
        <v>116</v>
      </c>
      <c r="E15" s="85" t="s">
        <v>19</v>
      </c>
      <c r="F15" s="122">
        <v>96</v>
      </c>
      <c r="G15" s="123">
        <v>46</v>
      </c>
      <c r="H15" s="122">
        <v>91</v>
      </c>
      <c r="I15" s="122">
        <v>77</v>
      </c>
      <c r="J15" s="123">
        <v>90</v>
      </c>
      <c r="K15" s="123"/>
      <c r="L15" s="112"/>
      <c r="M15" s="123">
        <v>8</v>
      </c>
      <c r="N15" s="123">
        <v>5</v>
      </c>
      <c r="O15" s="123">
        <v>6</v>
      </c>
      <c r="P15" s="123">
        <v>6</v>
      </c>
      <c r="Q15" s="107">
        <f t="shared" si="0"/>
        <v>264</v>
      </c>
      <c r="R15" s="65">
        <f t="shared" si="1"/>
        <v>20</v>
      </c>
      <c r="S15" s="108">
        <v>61</v>
      </c>
      <c r="T15" s="78">
        <f t="shared" si="2"/>
        <v>81</v>
      </c>
    </row>
    <row r="16" spans="1:20" ht="14.25" customHeight="1">
      <c r="A16" s="103">
        <v>10</v>
      </c>
      <c r="B16" s="21">
        <v>121</v>
      </c>
      <c r="C16" s="20" t="s">
        <v>60</v>
      </c>
      <c r="D16" s="20" t="s">
        <v>116</v>
      </c>
      <c r="E16" s="20" t="s">
        <v>20</v>
      </c>
      <c r="F16" s="122">
        <v>95</v>
      </c>
      <c r="G16" s="122">
        <v>94</v>
      </c>
      <c r="H16" s="123">
        <v>88</v>
      </c>
      <c r="I16" s="122">
        <v>95</v>
      </c>
      <c r="J16" s="123">
        <v>89</v>
      </c>
      <c r="K16" s="123"/>
      <c r="L16" s="112"/>
      <c r="M16" s="123">
        <v>7</v>
      </c>
      <c r="N16" s="123">
        <v>7</v>
      </c>
      <c r="O16" s="123">
        <v>7</v>
      </c>
      <c r="P16" s="123">
        <v>8</v>
      </c>
      <c r="Q16" s="107">
        <f t="shared" si="0"/>
        <v>284</v>
      </c>
      <c r="R16" s="65">
        <f t="shared" si="1"/>
        <v>22</v>
      </c>
      <c r="S16" s="108">
        <v>60</v>
      </c>
      <c r="T16" s="78">
        <f t="shared" si="2"/>
        <v>82</v>
      </c>
    </row>
    <row r="17" spans="1:20" ht="14.25" customHeight="1">
      <c r="A17" s="103">
        <v>11</v>
      </c>
      <c r="B17" s="114">
        <v>532</v>
      </c>
      <c r="C17" s="88" t="s">
        <v>38</v>
      </c>
      <c r="D17" s="88" t="s">
        <v>117</v>
      </c>
      <c r="E17" s="88" t="s">
        <v>22</v>
      </c>
      <c r="F17" s="122">
        <v>89</v>
      </c>
      <c r="G17" s="122">
        <v>86</v>
      </c>
      <c r="H17" s="123">
        <v>81</v>
      </c>
      <c r="I17" s="122">
        <v>92</v>
      </c>
      <c r="J17" s="123">
        <v>88</v>
      </c>
      <c r="K17" s="123"/>
      <c r="L17" s="112"/>
      <c r="M17" s="123">
        <v>7</v>
      </c>
      <c r="N17" s="123">
        <v>7</v>
      </c>
      <c r="O17" s="123">
        <v>5</v>
      </c>
      <c r="P17" s="123">
        <v>7</v>
      </c>
      <c r="Q17" s="107">
        <f t="shared" si="0"/>
        <v>267</v>
      </c>
      <c r="R17" s="65">
        <f t="shared" si="1"/>
        <v>21</v>
      </c>
      <c r="S17" s="108">
        <v>59</v>
      </c>
      <c r="T17" s="78">
        <f t="shared" si="2"/>
        <v>80</v>
      </c>
    </row>
    <row r="18" spans="1:20" ht="14.25" customHeight="1">
      <c r="A18" s="103">
        <v>12</v>
      </c>
      <c r="B18" s="117">
        <v>163</v>
      </c>
      <c r="C18" s="118" t="s">
        <v>45</v>
      </c>
      <c r="D18" s="118" t="s">
        <v>118</v>
      </c>
      <c r="E18" s="118" t="s">
        <v>22</v>
      </c>
      <c r="F18" s="122">
        <v>84</v>
      </c>
      <c r="G18" s="123">
        <v>82</v>
      </c>
      <c r="H18" s="122">
        <v>89</v>
      </c>
      <c r="I18" s="122">
        <v>88</v>
      </c>
      <c r="J18" s="123">
        <v>88</v>
      </c>
      <c r="K18" s="123"/>
      <c r="L18" s="112"/>
      <c r="M18" s="123">
        <v>5</v>
      </c>
      <c r="N18" s="123">
        <v>5</v>
      </c>
      <c r="O18" s="123">
        <v>8</v>
      </c>
      <c r="P18" s="123">
        <v>6</v>
      </c>
      <c r="Q18" s="107">
        <f t="shared" si="0"/>
        <v>261</v>
      </c>
      <c r="R18" s="65">
        <f t="shared" si="1"/>
        <v>19</v>
      </c>
      <c r="S18" s="108">
        <v>58</v>
      </c>
      <c r="T18" s="78">
        <f t="shared" si="2"/>
        <v>77</v>
      </c>
    </row>
    <row r="19" spans="1:20" ht="14.25" customHeight="1">
      <c r="A19" s="103">
        <v>13</v>
      </c>
      <c r="B19" s="13">
        <v>120</v>
      </c>
      <c r="C19" s="12" t="s">
        <v>158</v>
      </c>
      <c r="D19" s="12" t="s">
        <v>117</v>
      </c>
      <c r="E19" s="12" t="s">
        <v>20</v>
      </c>
      <c r="F19" s="122">
        <v>94</v>
      </c>
      <c r="G19" s="123">
        <v>94</v>
      </c>
      <c r="H19" s="122">
        <v>99</v>
      </c>
      <c r="I19" s="122">
        <v>95</v>
      </c>
      <c r="J19" s="123">
        <v>85</v>
      </c>
      <c r="K19" s="123"/>
      <c r="L19" s="112"/>
      <c r="M19" s="123">
        <v>6</v>
      </c>
      <c r="N19" s="123">
        <v>8</v>
      </c>
      <c r="O19" s="123">
        <v>9</v>
      </c>
      <c r="P19" s="123">
        <v>7</v>
      </c>
      <c r="Q19" s="107">
        <f t="shared" si="0"/>
        <v>288</v>
      </c>
      <c r="R19" s="65">
        <f t="shared" si="1"/>
        <v>24</v>
      </c>
      <c r="S19" s="108">
        <v>57</v>
      </c>
      <c r="T19" s="78">
        <f t="shared" si="2"/>
        <v>81</v>
      </c>
    </row>
    <row r="20" spans="1:20" ht="14.25" customHeight="1">
      <c r="A20" s="103">
        <v>14</v>
      </c>
      <c r="B20" s="117">
        <v>183</v>
      </c>
      <c r="C20" s="118" t="s">
        <v>43</v>
      </c>
      <c r="D20" s="118" t="s">
        <v>118</v>
      </c>
      <c r="E20" s="118" t="s">
        <v>20</v>
      </c>
      <c r="F20" s="122">
        <v>93</v>
      </c>
      <c r="G20" s="122">
        <v>90</v>
      </c>
      <c r="H20" s="122">
        <v>81</v>
      </c>
      <c r="I20" s="123">
        <v>77</v>
      </c>
      <c r="J20" s="123">
        <v>58</v>
      </c>
      <c r="K20" s="123"/>
      <c r="L20" s="112"/>
      <c r="M20" s="123">
        <v>5</v>
      </c>
      <c r="N20" s="123">
        <v>6</v>
      </c>
      <c r="O20" s="123">
        <v>6</v>
      </c>
      <c r="P20" s="123">
        <v>5</v>
      </c>
      <c r="Q20" s="107">
        <f t="shared" si="0"/>
        <v>264</v>
      </c>
      <c r="R20" s="65">
        <f t="shared" si="1"/>
        <v>17</v>
      </c>
      <c r="S20" s="108">
        <v>56</v>
      </c>
      <c r="T20" s="78">
        <f t="shared" si="2"/>
        <v>73</v>
      </c>
    </row>
    <row r="21" spans="1:20" ht="14.25" customHeight="1">
      <c r="A21" s="103">
        <v>15</v>
      </c>
      <c r="B21" s="116">
        <v>150</v>
      </c>
      <c r="C21" s="85" t="s">
        <v>48</v>
      </c>
      <c r="D21" s="85" t="s">
        <v>117</v>
      </c>
      <c r="E21" s="85" t="s">
        <v>20</v>
      </c>
      <c r="F21" s="122">
        <v>102</v>
      </c>
      <c r="G21" s="123">
        <v>87</v>
      </c>
      <c r="H21" s="122">
        <v>95</v>
      </c>
      <c r="I21" s="122">
        <v>98</v>
      </c>
      <c r="J21" s="123">
        <v>15</v>
      </c>
      <c r="K21" s="123"/>
      <c r="L21" s="112"/>
      <c r="M21" s="123">
        <v>7</v>
      </c>
      <c r="N21" s="123">
        <v>5</v>
      </c>
      <c r="O21" s="123">
        <v>7</v>
      </c>
      <c r="P21" s="123">
        <v>8</v>
      </c>
      <c r="Q21" s="107">
        <f t="shared" si="0"/>
        <v>295</v>
      </c>
      <c r="R21" s="65">
        <f t="shared" si="1"/>
        <v>22</v>
      </c>
      <c r="S21" s="108">
        <v>55</v>
      </c>
      <c r="T21" s="78">
        <f t="shared" si="2"/>
        <v>77</v>
      </c>
    </row>
    <row r="22" spans="1:20" ht="14.25" customHeight="1">
      <c r="A22" s="103">
        <v>16</v>
      </c>
      <c r="B22" s="117">
        <v>165</v>
      </c>
      <c r="C22" s="118" t="s">
        <v>46</v>
      </c>
      <c r="D22" s="118" t="s">
        <v>118</v>
      </c>
      <c r="E22" s="118" t="s">
        <v>22</v>
      </c>
      <c r="F22" s="122">
        <v>83</v>
      </c>
      <c r="G22" s="122">
        <v>85</v>
      </c>
      <c r="H22" s="123">
        <v>79</v>
      </c>
      <c r="I22" s="122">
        <v>88</v>
      </c>
      <c r="J22" s="123"/>
      <c r="K22" s="123"/>
      <c r="L22" s="112"/>
      <c r="M22" s="123">
        <v>6</v>
      </c>
      <c r="N22" s="123">
        <v>6</v>
      </c>
      <c r="O22" s="123">
        <v>5</v>
      </c>
      <c r="P22" s="123">
        <v>6</v>
      </c>
      <c r="Q22" s="107">
        <f t="shared" si="0"/>
        <v>256</v>
      </c>
      <c r="R22" s="65">
        <f t="shared" si="1"/>
        <v>18</v>
      </c>
      <c r="S22" s="108">
        <v>54</v>
      </c>
      <c r="T22" s="78">
        <f t="shared" si="2"/>
        <v>72</v>
      </c>
    </row>
    <row r="23" spans="1:20" ht="14.25" customHeight="1">
      <c r="A23" s="103">
        <v>17</v>
      </c>
      <c r="B23" s="117">
        <v>156</v>
      </c>
      <c r="C23" s="118" t="s">
        <v>42</v>
      </c>
      <c r="D23" s="118" t="s">
        <v>118</v>
      </c>
      <c r="E23" s="118" t="s">
        <v>22</v>
      </c>
      <c r="F23" s="122">
        <v>84</v>
      </c>
      <c r="G23" s="122">
        <v>85</v>
      </c>
      <c r="H23" s="122">
        <v>87</v>
      </c>
      <c r="I23" s="123">
        <v>29</v>
      </c>
      <c r="J23" s="123"/>
      <c r="K23" s="123"/>
      <c r="L23" s="112"/>
      <c r="M23" s="123">
        <v>6</v>
      </c>
      <c r="N23" s="123">
        <v>7</v>
      </c>
      <c r="O23" s="123">
        <v>6</v>
      </c>
      <c r="P23" s="123">
        <v>5</v>
      </c>
      <c r="Q23" s="107">
        <f t="shared" si="0"/>
        <v>256</v>
      </c>
      <c r="R23" s="65">
        <f t="shared" si="1"/>
        <v>19</v>
      </c>
      <c r="S23" s="108">
        <v>53</v>
      </c>
      <c r="T23" s="78">
        <f t="shared" si="2"/>
        <v>72</v>
      </c>
    </row>
    <row r="24" spans="1:20" ht="14.25" customHeight="1">
      <c r="A24" s="103">
        <v>18</v>
      </c>
      <c r="B24" s="117">
        <v>73</v>
      </c>
      <c r="C24" s="118" t="s">
        <v>51</v>
      </c>
      <c r="D24" s="118" t="s">
        <v>118</v>
      </c>
      <c r="E24" s="118" t="s">
        <v>19</v>
      </c>
      <c r="F24" s="122">
        <v>81</v>
      </c>
      <c r="G24" s="122">
        <v>83</v>
      </c>
      <c r="H24" s="123">
        <v>80</v>
      </c>
      <c r="I24" s="122">
        <v>83</v>
      </c>
      <c r="J24" s="123"/>
      <c r="K24" s="123"/>
      <c r="L24" s="112"/>
      <c r="M24" s="123">
        <v>5</v>
      </c>
      <c r="N24" s="123">
        <v>6</v>
      </c>
      <c r="O24" s="123">
        <v>5</v>
      </c>
      <c r="P24" s="123">
        <v>5</v>
      </c>
      <c r="Q24" s="107">
        <f t="shared" si="0"/>
        <v>247</v>
      </c>
      <c r="R24" s="65">
        <f t="shared" si="1"/>
        <v>16</v>
      </c>
      <c r="S24" s="108">
        <v>52</v>
      </c>
      <c r="T24" s="78">
        <f t="shared" si="2"/>
        <v>68</v>
      </c>
    </row>
    <row r="25" ht="14.25" customHeight="1"/>
    <row r="26" spans="3:6" ht="14.25" customHeight="1">
      <c r="C26" s="1" t="s">
        <v>157</v>
      </c>
      <c r="D26" s="1">
        <v>513</v>
      </c>
      <c r="F26"/>
    </row>
    <row r="27" spans="3:255" ht="14.25" customHeight="1">
      <c r="C27" s="1" t="s">
        <v>126</v>
      </c>
      <c r="D27" s="1">
        <v>531</v>
      </c>
      <c r="E27"/>
      <c r="F27"/>
      <c r="IM27"/>
      <c r="IN27"/>
      <c r="IO27"/>
      <c r="IP27"/>
      <c r="IQ27"/>
      <c r="IR27"/>
      <c r="IS27"/>
      <c r="IT27"/>
      <c r="IU27"/>
    </row>
    <row r="28" spans="3:255" ht="12.75" customHeight="1">
      <c r="C28" s="1" t="s">
        <v>127</v>
      </c>
      <c r="D28" s="131" t="s">
        <v>128</v>
      </c>
      <c r="E28"/>
      <c r="F28"/>
      <c r="IM28"/>
      <c r="IN28"/>
      <c r="IO28"/>
      <c r="IP28"/>
      <c r="IQ28"/>
      <c r="IR28"/>
      <c r="IS28"/>
      <c r="IT28"/>
      <c r="IU28"/>
    </row>
    <row r="29" spans="3:255" ht="12.75" customHeight="1">
      <c r="C29" s="1" t="s">
        <v>129</v>
      </c>
      <c r="D29" s="1">
        <v>183</v>
      </c>
      <c r="E29"/>
      <c r="F29"/>
      <c r="IM29"/>
      <c r="IN29"/>
      <c r="IO29"/>
      <c r="IP29"/>
      <c r="IQ29"/>
      <c r="IR29"/>
      <c r="IS29"/>
      <c r="IT29"/>
      <c r="IU29"/>
    </row>
    <row r="30" spans="3:255" ht="12.75" customHeight="1">
      <c r="C30" s="1" t="s">
        <v>130</v>
      </c>
      <c r="D30" s="1">
        <v>120</v>
      </c>
      <c r="IM30"/>
      <c r="IN30"/>
      <c r="IO30"/>
      <c r="IP30"/>
      <c r="IQ30"/>
      <c r="IR30"/>
      <c r="IS30"/>
      <c r="IT30"/>
      <c r="IU30"/>
    </row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2"/>
  <sheetViews>
    <sheetView zoomScalePageLayoutView="0" workbookViewId="0" topLeftCell="A1">
      <selection activeCell="G36" sqref="G36"/>
    </sheetView>
  </sheetViews>
  <sheetFormatPr defaultColWidth="11.57421875" defaultRowHeight="14.25" customHeight="1"/>
  <cols>
    <col min="1" max="1" width="5.8515625" style="1" customWidth="1"/>
    <col min="2" max="2" width="5.8515625" style="2" customWidth="1"/>
    <col min="3" max="3" width="16.28125" style="1" customWidth="1"/>
    <col min="4" max="4" width="12.00390625" style="1" customWidth="1"/>
    <col min="5" max="5" width="10.140625" style="1" customWidth="1"/>
    <col min="6" max="6" width="9.7109375" style="1" customWidth="1"/>
    <col min="7" max="7" width="9.57421875" style="1" customWidth="1"/>
    <col min="8" max="8" width="8.57421875" style="1" customWidth="1"/>
    <col min="9" max="9" width="9.00390625" style="1" customWidth="1"/>
    <col min="10" max="10" width="7.8515625" style="1" customWidth="1"/>
    <col min="11" max="13" width="9.00390625" style="1" customWidth="1"/>
    <col min="14" max="14" width="9.7109375" style="1" customWidth="1"/>
    <col min="15" max="15" width="8.28125" style="1" customWidth="1"/>
    <col min="16" max="16" width="8.8515625" style="1" customWidth="1"/>
    <col min="17" max="17" width="7.8515625" style="1" customWidth="1"/>
    <col min="18" max="18" width="7.7109375" style="1" customWidth="1"/>
    <col min="19" max="19" width="9.00390625" style="1" customWidth="1"/>
    <col min="20" max="16384" width="11.57421875" style="1" customWidth="1"/>
  </cols>
  <sheetData>
    <row r="1" spans="3:18" ht="14.25" customHeight="1"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4.25" customHeight="1">
      <c r="A2" s="90" t="s">
        <v>7</v>
      </c>
      <c r="C2" s="89"/>
      <c r="D2" s="89"/>
      <c r="E2" s="89"/>
      <c r="F2" s="91" t="s">
        <v>140</v>
      </c>
      <c r="G2" s="92"/>
      <c r="I2" s="89"/>
      <c r="J2" s="89"/>
      <c r="K2" s="89"/>
      <c r="L2" s="89"/>
      <c r="M2" s="89" t="s">
        <v>160</v>
      </c>
      <c r="N2" s="89"/>
      <c r="O2" s="89"/>
      <c r="P2" s="89"/>
      <c r="Q2" s="89"/>
      <c r="R2" s="89"/>
    </row>
    <row r="3" spans="1:7" ht="14.25" customHeight="1">
      <c r="A3" s="90" t="s">
        <v>16</v>
      </c>
      <c r="B3" s="11"/>
      <c r="F3" s="94" t="s">
        <v>142</v>
      </c>
      <c r="G3" s="95"/>
    </row>
    <row r="4" ht="14.25" customHeight="1">
      <c r="A4" s="90" t="s">
        <v>25</v>
      </c>
    </row>
    <row r="5" spans="1:20" ht="14.25" customHeight="1">
      <c r="A5" s="90"/>
      <c r="B5" s="96" t="s">
        <v>143</v>
      </c>
      <c r="C5" s="96" t="s">
        <v>144</v>
      </c>
      <c r="D5" s="96" t="s">
        <v>145</v>
      </c>
      <c r="E5" s="96" t="s">
        <v>146</v>
      </c>
      <c r="F5" s="97" t="s">
        <v>147</v>
      </c>
      <c r="G5" s="96" t="s">
        <v>148</v>
      </c>
      <c r="H5" s="96" t="s">
        <v>149</v>
      </c>
      <c r="I5" s="96" t="s">
        <v>150</v>
      </c>
      <c r="J5" s="96" t="s">
        <v>151</v>
      </c>
      <c r="K5" s="96" t="s">
        <v>152</v>
      </c>
      <c r="L5" s="98"/>
      <c r="M5" s="97" t="s">
        <v>147</v>
      </c>
      <c r="N5" s="96" t="s">
        <v>148</v>
      </c>
      <c r="O5" s="96" t="s">
        <v>149</v>
      </c>
      <c r="P5" s="96" t="s">
        <v>150</v>
      </c>
      <c r="Q5" s="96" t="s">
        <v>153</v>
      </c>
      <c r="R5" s="96" t="s">
        <v>152</v>
      </c>
      <c r="S5" s="96" t="s">
        <v>152</v>
      </c>
      <c r="T5" s="96" t="s">
        <v>120</v>
      </c>
    </row>
    <row r="6" spans="1:20" ht="14.25" customHeight="1">
      <c r="A6" s="90"/>
      <c r="B6" s="99" t="s">
        <v>154</v>
      </c>
      <c r="C6" s="99" t="s">
        <v>155</v>
      </c>
      <c r="D6" s="99"/>
      <c r="E6" s="99"/>
      <c r="F6" s="100" t="s">
        <v>156</v>
      </c>
      <c r="G6" s="99" t="s">
        <v>156</v>
      </c>
      <c r="H6" s="99" t="s">
        <v>156</v>
      </c>
      <c r="I6" s="99" t="s">
        <v>156</v>
      </c>
      <c r="J6" s="99" t="s">
        <v>156</v>
      </c>
      <c r="K6" s="99" t="s">
        <v>156</v>
      </c>
      <c r="L6" s="101"/>
      <c r="M6" s="102" t="s">
        <v>26</v>
      </c>
      <c r="N6" s="102" t="s">
        <v>26</v>
      </c>
      <c r="O6" s="102" t="s">
        <v>26</v>
      </c>
      <c r="P6" s="102" t="s">
        <v>26</v>
      </c>
      <c r="Q6" s="99" t="s">
        <v>156</v>
      </c>
      <c r="R6" s="99" t="s">
        <v>161</v>
      </c>
      <c r="S6" s="99" t="s">
        <v>26</v>
      </c>
      <c r="T6" s="99" t="s">
        <v>26</v>
      </c>
    </row>
    <row r="7" spans="1:20" ht="12.75" customHeight="1">
      <c r="A7" s="103">
        <v>1</v>
      </c>
      <c r="B7" s="104">
        <v>1</v>
      </c>
      <c r="C7" s="82" t="s">
        <v>27</v>
      </c>
      <c r="D7" s="82" t="s">
        <v>109</v>
      </c>
      <c r="E7" s="82" t="s">
        <v>20</v>
      </c>
      <c r="F7" s="123">
        <v>100</v>
      </c>
      <c r="G7" s="122">
        <v>100</v>
      </c>
      <c r="H7" s="122">
        <v>104</v>
      </c>
      <c r="I7" s="121">
        <v>109</v>
      </c>
      <c r="J7" s="123"/>
      <c r="K7" s="123">
        <v>106</v>
      </c>
      <c r="L7" s="106"/>
      <c r="M7" s="123">
        <v>9</v>
      </c>
      <c r="N7" s="123">
        <v>10</v>
      </c>
      <c r="O7" s="123">
        <v>10</v>
      </c>
      <c r="P7" s="123">
        <v>10</v>
      </c>
      <c r="Q7" s="107">
        <f aca="true" t="shared" si="0" ref="Q7:Q36">+SUM(LARGE(F7:I7,1)+LARGE(F7:I7,2)+LARGE(F7:I7,3))</f>
        <v>313</v>
      </c>
      <c r="R7" s="65">
        <f aca="true" t="shared" si="1" ref="R7:R36">+SUM(LARGE(M7:P7,1)+LARGE(M7:P7,2)+LARGE(M7:P7,3))</f>
        <v>30</v>
      </c>
      <c r="S7" s="108">
        <v>69</v>
      </c>
      <c r="T7" s="110">
        <v>100</v>
      </c>
    </row>
    <row r="8" spans="1:20" ht="14.25" customHeight="1">
      <c r="A8" s="103">
        <v>2</v>
      </c>
      <c r="B8" s="116">
        <v>531</v>
      </c>
      <c r="C8" s="86" t="s">
        <v>28</v>
      </c>
      <c r="D8" s="86" t="s">
        <v>116</v>
      </c>
      <c r="E8" s="86" t="s">
        <v>22</v>
      </c>
      <c r="F8" s="123">
        <v>103</v>
      </c>
      <c r="G8" s="122">
        <v>103</v>
      </c>
      <c r="H8" s="122">
        <v>108</v>
      </c>
      <c r="I8" s="122">
        <v>106</v>
      </c>
      <c r="J8" s="123"/>
      <c r="K8" s="123">
        <v>106</v>
      </c>
      <c r="L8" s="112"/>
      <c r="M8" s="123">
        <v>10</v>
      </c>
      <c r="N8" s="123">
        <v>10</v>
      </c>
      <c r="O8" s="123">
        <v>10</v>
      </c>
      <c r="P8" s="123">
        <v>9</v>
      </c>
      <c r="Q8" s="107">
        <f t="shared" si="0"/>
        <v>317</v>
      </c>
      <c r="R8" s="65">
        <f t="shared" si="1"/>
        <v>30</v>
      </c>
      <c r="S8" s="108">
        <v>68</v>
      </c>
      <c r="T8" s="78">
        <f aca="true" t="shared" si="2" ref="T8:T36">SUM(R8:S8)</f>
        <v>98</v>
      </c>
    </row>
    <row r="9" spans="1:20" ht="14.25" customHeight="1">
      <c r="A9" s="103">
        <v>3</v>
      </c>
      <c r="B9" s="111">
        <v>56</v>
      </c>
      <c r="C9" s="87" t="s">
        <v>58</v>
      </c>
      <c r="D9" s="87" t="s">
        <v>111</v>
      </c>
      <c r="E9" s="87" t="s">
        <v>22</v>
      </c>
      <c r="F9" s="123">
        <v>97</v>
      </c>
      <c r="G9" s="122">
        <v>102</v>
      </c>
      <c r="H9" s="122">
        <v>100</v>
      </c>
      <c r="I9" s="122">
        <v>97</v>
      </c>
      <c r="J9" s="123"/>
      <c r="K9" s="123">
        <v>102</v>
      </c>
      <c r="L9" s="112"/>
      <c r="M9" s="123">
        <v>8</v>
      </c>
      <c r="N9" s="123">
        <v>9</v>
      </c>
      <c r="O9" s="123">
        <v>9</v>
      </c>
      <c r="P9" s="123">
        <v>8</v>
      </c>
      <c r="Q9" s="107">
        <f t="shared" si="0"/>
        <v>299</v>
      </c>
      <c r="R9" s="65">
        <f t="shared" si="1"/>
        <v>26</v>
      </c>
      <c r="S9" s="108">
        <v>67</v>
      </c>
      <c r="T9" s="78">
        <f t="shared" si="2"/>
        <v>93</v>
      </c>
    </row>
    <row r="10" spans="1:20" ht="14.25" customHeight="1">
      <c r="A10" s="103">
        <v>4</v>
      </c>
      <c r="B10" s="111">
        <v>78</v>
      </c>
      <c r="C10" s="87" t="s">
        <v>53</v>
      </c>
      <c r="D10" s="87" t="s">
        <v>111</v>
      </c>
      <c r="E10" s="87" t="s">
        <v>22</v>
      </c>
      <c r="F10" s="122">
        <v>103</v>
      </c>
      <c r="G10" s="122">
        <v>109</v>
      </c>
      <c r="H10" s="123">
        <v>94</v>
      </c>
      <c r="I10" s="122">
        <v>97</v>
      </c>
      <c r="J10" s="123"/>
      <c r="K10" s="123">
        <v>102</v>
      </c>
      <c r="L10" s="112"/>
      <c r="M10" s="123">
        <v>9</v>
      </c>
      <c r="N10" s="123">
        <v>10</v>
      </c>
      <c r="O10" s="123">
        <v>5</v>
      </c>
      <c r="P10" s="123">
        <v>8</v>
      </c>
      <c r="Q10" s="107">
        <f t="shared" si="0"/>
        <v>309</v>
      </c>
      <c r="R10" s="65">
        <f t="shared" si="1"/>
        <v>27</v>
      </c>
      <c r="S10" s="108">
        <v>66</v>
      </c>
      <c r="T10" s="78">
        <f t="shared" si="2"/>
        <v>93</v>
      </c>
    </row>
    <row r="11" spans="1:20" ht="14.25" customHeight="1">
      <c r="A11" s="103">
        <v>5</v>
      </c>
      <c r="B11" s="116">
        <v>556</v>
      </c>
      <c r="C11" s="86" t="s">
        <v>36</v>
      </c>
      <c r="D11" s="86" t="s">
        <v>116</v>
      </c>
      <c r="E11" s="86" t="s">
        <v>21</v>
      </c>
      <c r="F11" s="122">
        <v>101</v>
      </c>
      <c r="G11" s="122">
        <v>100</v>
      </c>
      <c r="H11" s="123">
        <v>95</v>
      </c>
      <c r="I11" s="122">
        <v>102</v>
      </c>
      <c r="J11" s="123"/>
      <c r="K11" s="123">
        <v>101</v>
      </c>
      <c r="L11" s="112"/>
      <c r="M11" s="123">
        <v>10</v>
      </c>
      <c r="N11" s="123">
        <v>9</v>
      </c>
      <c r="O11" s="123">
        <v>7</v>
      </c>
      <c r="P11" s="123">
        <v>9</v>
      </c>
      <c r="Q11" s="107">
        <f t="shared" si="0"/>
        <v>303</v>
      </c>
      <c r="R11" s="65">
        <f t="shared" si="1"/>
        <v>28</v>
      </c>
      <c r="S11" s="108">
        <v>65</v>
      </c>
      <c r="T11" s="78">
        <f t="shared" si="2"/>
        <v>93</v>
      </c>
    </row>
    <row r="12" spans="1:20" ht="14.25" customHeight="1">
      <c r="A12" s="103">
        <v>6</v>
      </c>
      <c r="B12" s="111">
        <v>600</v>
      </c>
      <c r="C12" s="87" t="s">
        <v>33</v>
      </c>
      <c r="D12" s="84" t="s">
        <v>111</v>
      </c>
      <c r="E12" s="84" t="s">
        <v>23</v>
      </c>
      <c r="F12" s="123">
        <v>89</v>
      </c>
      <c r="G12" s="122">
        <v>95</v>
      </c>
      <c r="H12" s="122">
        <v>100</v>
      </c>
      <c r="I12" s="122">
        <v>101</v>
      </c>
      <c r="J12" s="123">
        <v>95</v>
      </c>
      <c r="K12" s="123">
        <v>99</v>
      </c>
      <c r="L12" s="112"/>
      <c r="M12" s="123">
        <v>7</v>
      </c>
      <c r="N12" s="123">
        <v>7</v>
      </c>
      <c r="O12" s="123">
        <v>8</v>
      </c>
      <c r="P12" s="123">
        <v>10</v>
      </c>
      <c r="Q12" s="107">
        <f t="shared" si="0"/>
        <v>296</v>
      </c>
      <c r="R12" s="65">
        <f t="shared" si="1"/>
        <v>25</v>
      </c>
      <c r="S12" s="108">
        <v>64</v>
      </c>
      <c r="T12" s="78">
        <f t="shared" si="2"/>
        <v>89</v>
      </c>
    </row>
    <row r="13" spans="1:20" ht="14.25" customHeight="1">
      <c r="A13" s="103">
        <v>7</v>
      </c>
      <c r="B13" s="116">
        <v>259</v>
      </c>
      <c r="C13" s="86" t="s">
        <v>30</v>
      </c>
      <c r="D13" s="86" t="s">
        <v>116</v>
      </c>
      <c r="E13" s="86" t="s">
        <v>20</v>
      </c>
      <c r="F13" s="122">
        <v>101</v>
      </c>
      <c r="G13" s="122">
        <v>100</v>
      </c>
      <c r="H13" s="122">
        <v>98</v>
      </c>
      <c r="I13" s="123">
        <v>88</v>
      </c>
      <c r="J13" s="123"/>
      <c r="K13" s="123">
        <v>94</v>
      </c>
      <c r="L13" s="112"/>
      <c r="M13" s="123">
        <v>10</v>
      </c>
      <c r="N13" s="123">
        <v>10</v>
      </c>
      <c r="O13" s="123">
        <v>10</v>
      </c>
      <c r="P13" s="123">
        <v>6</v>
      </c>
      <c r="Q13" s="107">
        <f t="shared" si="0"/>
        <v>299</v>
      </c>
      <c r="R13" s="65">
        <f t="shared" si="1"/>
        <v>30</v>
      </c>
      <c r="S13" s="108">
        <v>63</v>
      </c>
      <c r="T13" s="78">
        <f t="shared" si="2"/>
        <v>93</v>
      </c>
    </row>
    <row r="14" spans="1:20" ht="14.25" customHeight="1">
      <c r="A14" s="103">
        <v>8</v>
      </c>
      <c r="B14" s="113">
        <v>30</v>
      </c>
      <c r="C14" s="83" t="s">
        <v>29</v>
      </c>
      <c r="D14" s="83" t="s">
        <v>110</v>
      </c>
      <c r="E14" s="83" t="s">
        <v>22</v>
      </c>
      <c r="F14" s="122">
        <v>108</v>
      </c>
      <c r="G14" s="123">
        <v>105</v>
      </c>
      <c r="H14" s="122">
        <v>106</v>
      </c>
      <c r="I14" s="122">
        <v>108</v>
      </c>
      <c r="J14" s="123"/>
      <c r="K14" s="123">
        <v>91</v>
      </c>
      <c r="L14" s="112"/>
      <c r="M14" s="123">
        <v>10</v>
      </c>
      <c r="N14" s="123">
        <v>9</v>
      </c>
      <c r="O14" s="123">
        <v>9</v>
      </c>
      <c r="P14" s="123">
        <v>10</v>
      </c>
      <c r="Q14" s="107">
        <f t="shared" si="0"/>
        <v>322</v>
      </c>
      <c r="R14" s="65">
        <f t="shared" si="1"/>
        <v>29</v>
      </c>
      <c r="S14" s="108">
        <v>62</v>
      </c>
      <c r="T14" s="78">
        <f t="shared" si="2"/>
        <v>91</v>
      </c>
    </row>
    <row r="15" spans="1:20" ht="14.25" customHeight="1">
      <c r="A15" s="103">
        <v>9</v>
      </c>
      <c r="B15" s="116">
        <v>218</v>
      </c>
      <c r="C15" s="86" t="s">
        <v>35</v>
      </c>
      <c r="D15" s="86" t="s">
        <v>116</v>
      </c>
      <c r="E15" s="86" t="s">
        <v>22</v>
      </c>
      <c r="F15" s="122">
        <v>101</v>
      </c>
      <c r="G15" s="122">
        <v>101</v>
      </c>
      <c r="H15" s="122">
        <v>93</v>
      </c>
      <c r="I15" s="123">
        <v>0</v>
      </c>
      <c r="J15" s="123">
        <v>94</v>
      </c>
      <c r="K15" s="123"/>
      <c r="L15" s="112"/>
      <c r="M15" s="123">
        <v>9</v>
      </c>
      <c r="N15" s="123">
        <v>8</v>
      </c>
      <c r="O15" s="123">
        <v>8</v>
      </c>
      <c r="P15" s="123">
        <v>3</v>
      </c>
      <c r="Q15" s="107">
        <f t="shared" si="0"/>
        <v>295</v>
      </c>
      <c r="R15" s="65">
        <f t="shared" si="1"/>
        <v>25</v>
      </c>
      <c r="S15" s="108">
        <v>61</v>
      </c>
      <c r="T15" s="78">
        <f t="shared" si="2"/>
        <v>86</v>
      </c>
    </row>
    <row r="16" spans="1:20" ht="14.25" customHeight="1">
      <c r="A16" s="103">
        <v>10</v>
      </c>
      <c r="B16" s="116">
        <v>22</v>
      </c>
      <c r="C16" s="86" t="s">
        <v>52</v>
      </c>
      <c r="D16" s="86" t="s">
        <v>116</v>
      </c>
      <c r="E16" s="86" t="s">
        <v>22</v>
      </c>
      <c r="F16" s="122">
        <v>97</v>
      </c>
      <c r="G16" s="122">
        <v>89</v>
      </c>
      <c r="H16" s="122">
        <v>100</v>
      </c>
      <c r="I16" s="123">
        <v>13</v>
      </c>
      <c r="J16" s="123">
        <v>92</v>
      </c>
      <c r="K16" s="123"/>
      <c r="L16" s="112"/>
      <c r="M16" s="123">
        <v>7</v>
      </c>
      <c r="N16" s="123">
        <v>8</v>
      </c>
      <c r="O16" s="123">
        <v>8</v>
      </c>
      <c r="P16" s="123">
        <v>4</v>
      </c>
      <c r="Q16" s="107">
        <f t="shared" si="0"/>
        <v>286</v>
      </c>
      <c r="R16" s="65">
        <f t="shared" si="1"/>
        <v>23</v>
      </c>
      <c r="S16" s="108">
        <v>60</v>
      </c>
      <c r="T16" s="78">
        <f t="shared" si="2"/>
        <v>83</v>
      </c>
    </row>
    <row r="17" spans="1:20" ht="14.25" customHeight="1">
      <c r="A17" s="103">
        <v>11</v>
      </c>
      <c r="B17" s="116">
        <v>219</v>
      </c>
      <c r="C17" s="86" t="s">
        <v>32</v>
      </c>
      <c r="D17" s="86" t="s">
        <v>116</v>
      </c>
      <c r="E17" s="86" t="s">
        <v>21</v>
      </c>
      <c r="F17" s="123">
        <v>90</v>
      </c>
      <c r="G17" s="122">
        <v>92</v>
      </c>
      <c r="H17" s="122">
        <v>95</v>
      </c>
      <c r="I17" s="122">
        <v>97</v>
      </c>
      <c r="J17" s="123">
        <v>89</v>
      </c>
      <c r="K17" s="123"/>
      <c r="L17" s="112"/>
      <c r="M17" s="123">
        <v>8</v>
      </c>
      <c r="N17" s="123">
        <v>9</v>
      </c>
      <c r="O17" s="123">
        <v>9</v>
      </c>
      <c r="P17" s="123">
        <v>9</v>
      </c>
      <c r="Q17" s="107">
        <f t="shared" si="0"/>
        <v>284</v>
      </c>
      <c r="R17" s="65">
        <f t="shared" si="1"/>
        <v>27</v>
      </c>
      <c r="S17" s="108">
        <v>59</v>
      </c>
      <c r="T17" s="78">
        <f t="shared" si="2"/>
        <v>86</v>
      </c>
    </row>
    <row r="18" spans="1:20" ht="14.25" customHeight="1">
      <c r="A18" s="103">
        <v>12</v>
      </c>
      <c r="B18" s="111">
        <v>86</v>
      </c>
      <c r="C18" s="87" t="s">
        <v>83</v>
      </c>
      <c r="D18" s="87" t="s">
        <v>111</v>
      </c>
      <c r="E18" s="87" t="s">
        <v>22</v>
      </c>
      <c r="F18" s="122">
        <v>97</v>
      </c>
      <c r="G18" s="123">
        <v>93</v>
      </c>
      <c r="H18" s="122">
        <v>96</v>
      </c>
      <c r="I18" s="122">
        <v>96</v>
      </c>
      <c r="J18" s="123">
        <v>89</v>
      </c>
      <c r="K18" s="123"/>
      <c r="L18" s="106"/>
      <c r="M18" s="123">
        <v>7</v>
      </c>
      <c r="N18" s="123">
        <v>6</v>
      </c>
      <c r="O18" s="123">
        <v>9</v>
      </c>
      <c r="P18" s="123">
        <v>7</v>
      </c>
      <c r="Q18" s="107">
        <f t="shared" si="0"/>
        <v>289</v>
      </c>
      <c r="R18" s="65">
        <f t="shared" si="1"/>
        <v>23</v>
      </c>
      <c r="S18" s="108">
        <v>58</v>
      </c>
      <c r="T18" s="78">
        <f t="shared" si="2"/>
        <v>81</v>
      </c>
    </row>
    <row r="19" spans="1:20" ht="14.25" customHeight="1">
      <c r="A19" s="103">
        <v>13</v>
      </c>
      <c r="B19" s="114">
        <v>79</v>
      </c>
      <c r="C19" s="132" t="s">
        <v>87</v>
      </c>
      <c r="D19" s="132" t="s">
        <v>117</v>
      </c>
      <c r="E19" s="132" t="s">
        <v>22</v>
      </c>
      <c r="F19" s="122">
        <v>97</v>
      </c>
      <c r="G19" s="122">
        <v>97</v>
      </c>
      <c r="H19" s="122">
        <v>99</v>
      </c>
      <c r="I19" s="123">
        <v>95</v>
      </c>
      <c r="J19" s="123">
        <v>82</v>
      </c>
      <c r="K19" s="123"/>
      <c r="L19" s="112"/>
      <c r="M19" s="123">
        <v>6</v>
      </c>
      <c r="N19" s="123">
        <v>8</v>
      </c>
      <c r="O19" s="123">
        <v>7</v>
      </c>
      <c r="P19" s="123">
        <v>6</v>
      </c>
      <c r="Q19" s="107">
        <f t="shared" si="0"/>
        <v>293</v>
      </c>
      <c r="R19" s="65">
        <f t="shared" si="1"/>
        <v>21</v>
      </c>
      <c r="S19" s="108">
        <v>57</v>
      </c>
      <c r="T19" s="78">
        <f t="shared" si="2"/>
        <v>78</v>
      </c>
    </row>
    <row r="20" spans="1:20" ht="14.25" customHeight="1">
      <c r="A20" s="103">
        <v>14</v>
      </c>
      <c r="B20" s="116">
        <v>141</v>
      </c>
      <c r="C20" s="86" t="s">
        <v>40</v>
      </c>
      <c r="D20" s="86" t="s">
        <v>116</v>
      </c>
      <c r="E20" s="86" t="s">
        <v>22</v>
      </c>
      <c r="F20" s="122">
        <v>100</v>
      </c>
      <c r="G20" s="133">
        <v>77</v>
      </c>
      <c r="H20" s="122">
        <v>100</v>
      </c>
      <c r="I20" s="122">
        <v>94</v>
      </c>
      <c r="J20" s="123">
        <v>80</v>
      </c>
      <c r="K20" s="123"/>
      <c r="L20" s="112"/>
      <c r="M20" s="123">
        <v>8</v>
      </c>
      <c r="N20" s="123">
        <v>6</v>
      </c>
      <c r="O20" s="123">
        <v>10</v>
      </c>
      <c r="P20" s="123">
        <v>10</v>
      </c>
      <c r="Q20" s="107">
        <f t="shared" si="0"/>
        <v>294</v>
      </c>
      <c r="R20" s="65">
        <f t="shared" si="1"/>
        <v>28</v>
      </c>
      <c r="S20" s="108">
        <v>56</v>
      </c>
      <c r="T20" s="78">
        <f t="shared" si="2"/>
        <v>84</v>
      </c>
    </row>
    <row r="21" spans="1:20" ht="14.25" customHeight="1">
      <c r="A21" s="103">
        <v>15</v>
      </c>
      <c r="B21" s="114">
        <v>76</v>
      </c>
      <c r="C21" s="132" t="s">
        <v>49</v>
      </c>
      <c r="D21" s="132" t="s">
        <v>117</v>
      </c>
      <c r="E21" s="132" t="s">
        <v>22</v>
      </c>
      <c r="F21" s="122">
        <v>97</v>
      </c>
      <c r="G21" s="122">
        <v>99</v>
      </c>
      <c r="H21" s="122">
        <v>97</v>
      </c>
      <c r="I21" s="133">
        <v>87</v>
      </c>
      <c r="J21" s="123">
        <v>76</v>
      </c>
      <c r="K21" s="123"/>
      <c r="L21" s="112"/>
      <c r="M21" s="123">
        <v>8</v>
      </c>
      <c r="N21" s="123">
        <v>7</v>
      </c>
      <c r="O21" s="123">
        <v>7</v>
      </c>
      <c r="P21" s="123">
        <v>8</v>
      </c>
      <c r="Q21" s="107">
        <f t="shared" si="0"/>
        <v>293</v>
      </c>
      <c r="R21" s="65">
        <f t="shared" si="1"/>
        <v>23</v>
      </c>
      <c r="S21" s="108">
        <v>55</v>
      </c>
      <c r="T21" s="78">
        <f t="shared" si="2"/>
        <v>78</v>
      </c>
    </row>
    <row r="22" spans="1:20" ht="14.25" customHeight="1">
      <c r="A22" s="103">
        <v>16</v>
      </c>
      <c r="B22" s="116">
        <v>13</v>
      </c>
      <c r="C22" s="86" t="s">
        <v>41</v>
      </c>
      <c r="D22" s="86" t="s">
        <v>116</v>
      </c>
      <c r="E22" s="86" t="s">
        <v>19</v>
      </c>
      <c r="F22" s="133">
        <v>86</v>
      </c>
      <c r="G22" s="122">
        <v>99</v>
      </c>
      <c r="H22" s="122">
        <v>91</v>
      </c>
      <c r="I22" s="122">
        <v>90</v>
      </c>
      <c r="J22" s="123"/>
      <c r="K22" s="123"/>
      <c r="L22" s="112"/>
      <c r="M22" s="123">
        <v>5</v>
      </c>
      <c r="N22" s="123">
        <v>6</v>
      </c>
      <c r="O22" s="123">
        <v>5</v>
      </c>
      <c r="P22" s="123">
        <v>9</v>
      </c>
      <c r="Q22" s="107">
        <f t="shared" si="0"/>
        <v>280</v>
      </c>
      <c r="R22" s="65">
        <f t="shared" si="1"/>
        <v>20</v>
      </c>
      <c r="S22" s="108">
        <v>54</v>
      </c>
      <c r="T22" s="78">
        <f t="shared" si="2"/>
        <v>74</v>
      </c>
    </row>
    <row r="23" spans="1:20" ht="14.25" customHeight="1">
      <c r="A23" s="103">
        <v>17</v>
      </c>
      <c r="B23" s="114">
        <v>270</v>
      </c>
      <c r="C23" s="132" t="s">
        <v>90</v>
      </c>
      <c r="D23" s="132" t="s">
        <v>117</v>
      </c>
      <c r="E23" s="132" t="s">
        <v>22</v>
      </c>
      <c r="F23" s="122">
        <v>93</v>
      </c>
      <c r="G23" s="133">
        <v>88</v>
      </c>
      <c r="H23" s="122">
        <v>92</v>
      </c>
      <c r="I23" s="122">
        <v>95</v>
      </c>
      <c r="J23" s="123"/>
      <c r="K23" s="123"/>
      <c r="L23" s="112"/>
      <c r="M23" s="123">
        <v>6</v>
      </c>
      <c r="N23" s="123">
        <v>7</v>
      </c>
      <c r="O23" s="123">
        <v>6</v>
      </c>
      <c r="P23" s="123">
        <v>6</v>
      </c>
      <c r="Q23" s="107">
        <f t="shared" si="0"/>
        <v>280</v>
      </c>
      <c r="R23" s="65">
        <f t="shared" si="1"/>
        <v>19</v>
      </c>
      <c r="S23" s="108">
        <v>53</v>
      </c>
      <c r="T23" s="78">
        <f t="shared" si="2"/>
        <v>72</v>
      </c>
    </row>
    <row r="24" spans="1:20" ht="14.25" customHeight="1">
      <c r="A24" s="103">
        <v>18</v>
      </c>
      <c r="B24" s="114">
        <v>532</v>
      </c>
      <c r="C24" s="132" t="s">
        <v>162</v>
      </c>
      <c r="D24" s="132" t="s">
        <v>117</v>
      </c>
      <c r="E24" s="132" t="s">
        <v>22</v>
      </c>
      <c r="F24" s="122">
        <v>92</v>
      </c>
      <c r="G24" s="133">
        <v>89</v>
      </c>
      <c r="H24" s="122">
        <v>95</v>
      </c>
      <c r="I24" s="122">
        <v>91</v>
      </c>
      <c r="J24" s="123"/>
      <c r="K24" s="123"/>
      <c r="L24" s="112"/>
      <c r="M24" s="123">
        <v>9</v>
      </c>
      <c r="N24" s="123">
        <v>8</v>
      </c>
      <c r="O24" s="123">
        <v>8</v>
      </c>
      <c r="P24" s="123">
        <v>7</v>
      </c>
      <c r="Q24" s="107">
        <f t="shared" si="0"/>
        <v>278</v>
      </c>
      <c r="R24" s="65">
        <f t="shared" si="1"/>
        <v>25</v>
      </c>
      <c r="S24" s="108">
        <v>52</v>
      </c>
      <c r="T24" s="78">
        <f t="shared" si="2"/>
        <v>77</v>
      </c>
    </row>
    <row r="25" spans="1:20" ht="14.25" customHeight="1">
      <c r="A25" s="103">
        <v>19</v>
      </c>
      <c r="B25" s="111">
        <v>226</v>
      </c>
      <c r="C25" s="87" t="s">
        <v>39</v>
      </c>
      <c r="D25" s="84" t="s">
        <v>111</v>
      </c>
      <c r="E25" s="84" t="s">
        <v>23</v>
      </c>
      <c r="F25" s="133">
        <v>85</v>
      </c>
      <c r="G25" s="122">
        <v>89</v>
      </c>
      <c r="H25" s="122">
        <v>90</v>
      </c>
      <c r="I25" s="122">
        <v>96</v>
      </c>
      <c r="J25" s="123"/>
      <c r="K25" s="123"/>
      <c r="L25" s="112"/>
      <c r="M25" s="123">
        <v>6</v>
      </c>
      <c r="N25" s="123">
        <v>7</v>
      </c>
      <c r="O25" s="123">
        <v>7</v>
      </c>
      <c r="P25" s="123">
        <v>7</v>
      </c>
      <c r="Q25" s="107">
        <f t="shared" si="0"/>
        <v>275</v>
      </c>
      <c r="R25" s="65">
        <f t="shared" si="1"/>
        <v>21</v>
      </c>
      <c r="S25" s="108">
        <v>51</v>
      </c>
      <c r="T25" s="78">
        <f t="shared" si="2"/>
        <v>72</v>
      </c>
    </row>
    <row r="26" spans="1:20" ht="14.25" customHeight="1">
      <c r="A26" s="103">
        <v>20</v>
      </c>
      <c r="B26" s="117">
        <v>165</v>
      </c>
      <c r="C26" s="134" t="s">
        <v>46</v>
      </c>
      <c r="D26" s="118" t="s">
        <v>118</v>
      </c>
      <c r="E26" s="118" t="s">
        <v>22</v>
      </c>
      <c r="F26" s="133">
        <v>86</v>
      </c>
      <c r="G26" s="122">
        <v>86</v>
      </c>
      <c r="H26" s="122">
        <v>92</v>
      </c>
      <c r="I26" s="122">
        <v>88</v>
      </c>
      <c r="J26" s="123"/>
      <c r="K26" s="123"/>
      <c r="L26" s="112"/>
      <c r="M26" s="123">
        <v>4</v>
      </c>
      <c r="N26" s="123">
        <v>5</v>
      </c>
      <c r="O26" s="123">
        <v>6</v>
      </c>
      <c r="P26" s="123">
        <v>5</v>
      </c>
      <c r="Q26" s="107">
        <f t="shared" si="0"/>
        <v>266</v>
      </c>
      <c r="R26" s="65">
        <f t="shared" si="1"/>
        <v>16</v>
      </c>
      <c r="S26" s="108">
        <v>50</v>
      </c>
      <c r="T26" s="78">
        <f t="shared" si="2"/>
        <v>66</v>
      </c>
    </row>
    <row r="27" spans="1:20" ht="14.25" customHeight="1">
      <c r="A27" s="103">
        <v>21</v>
      </c>
      <c r="B27" s="117">
        <v>555</v>
      </c>
      <c r="C27" s="134" t="s">
        <v>163</v>
      </c>
      <c r="D27" s="118" t="s">
        <v>118</v>
      </c>
      <c r="E27" s="118" t="s">
        <v>20</v>
      </c>
      <c r="F27" s="122">
        <v>90</v>
      </c>
      <c r="G27" s="122">
        <v>91</v>
      </c>
      <c r="H27" s="122">
        <v>81</v>
      </c>
      <c r="I27" s="133">
        <v>85</v>
      </c>
      <c r="J27" s="123"/>
      <c r="K27" s="123"/>
      <c r="L27" s="112"/>
      <c r="M27" s="123">
        <v>5</v>
      </c>
      <c r="N27" s="123">
        <v>4</v>
      </c>
      <c r="O27" s="123">
        <v>5</v>
      </c>
      <c r="P27" s="123">
        <v>5</v>
      </c>
      <c r="Q27" s="107">
        <f t="shared" si="0"/>
        <v>266</v>
      </c>
      <c r="R27" s="65">
        <f t="shared" si="1"/>
        <v>15</v>
      </c>
      <c r="S27" s="108">
        <v>49</v>
      </c>
      <c r="T27" s="78">
        <f t="shared" si="2"/>
        <v>64</v>
      </c>
    </row>
    <row r="28" spans="1:20" ht="14.25" customHeight="1">
      <c r="A28" s="103">
        <v>22</v>
      </c>
      <c r="B28" s="117">
        <v>163</v>
      </c>
      <c r="C28" s="134" t="s">
        <v>45</v>
      </c>
      <c r="D28" s="118" t="s">
        <v>118</v>
      </c>
      <c r="E28" s="118" t="s">
        <v>22</v>
      </c>
      <c r="F28" s="122">
        <v>86</v>
      </c>
      <c r="G28" s="122">
        <v>94</v>
      </c>
      <c r="H28" s="133">
        <v>32</v>
      </c>
      <c r="I28" s="122">
        <v>84</v>
      </c>
      <c r="J28" s="123"/>
      <c r="K28" s="123"/>
      <c r="L28" s="112"/>
      <c r="M28" s="123">
        <v>4</v>
      </c>
      <c r="N28" s="123">
        <v>5</v>
      </c>
      <c r="O28" s="123">
        <v>4</v>
      </c>
      <c r="P28" s="123">
        <v>7</v>
      </c>
      <c r="Q28" s="107">
        <f t="shared" si="0"/>
        <v>264</v>
      </c>
      <c r="R28" s="65">
        <f t="shared" si="1"/>
        <v>16</v>
      </c>
      <c r="S28" s="108">
        <v>48</v>
      </c>
      <c r="T28" s="78">
        <f t="shared" si="2"/>
        <v>64</v>
      </c>
    </row>
    <row r="29" spans="1:20" ht="14.25" customHeight="1">
      <c r="A29" s="103">
        <v>23</v>
      </c>
      <c r="B29" s="117">
        <v>183</v>
      </c>
      <c r="C29" s="134" t="s">
        <v>43</v>
      </c>
      <c r="D29" s="118" t="s">
        <v>118</v>
      </c>
      <c r="E29" s="118" t="s">
        <v>20</v>
      </c>
      <c r="F29" s="122">
        <v>86</v>
      </c>
      <c r="G29" s="122">
        <v>86</v>
      </c>
      <c r="H29" s="122">
        <v>83</v>
      </c>
      <c r="I29" s="133">
        <v>58</v>
      </c>
      <c r="J29" s="123"/>
      <c r="K29" s="123"/>
      <c r="L29" s="112"/>
      <c r="M29" s="123">
        <v>6</v>
      </c>
      <c r="N29" s="123">
        <v>6</v>
      </c>
      <c r="O29" s="123">
        <v>6</v>
      </c>
      <c r="P29" s="123">
        <v>3</v>
      </c>
      <c r="Q29" s="107">
        <f t="shared" si="0"/>
        <v>255</v>
      </c>
      <c r="R29" s="65">
        <f t="shared" si="1"/>
        <v>18</v>
      </c>
      <c r="S29" s="108">
        <v>47</v>
      </c>
      <c r="T29" s="78">
        <f t="shared" si="2"/>
        <v>65</v>
      </c>
    </row>
    <row r="30" spans="1:20" ht="14.25" customHeight="1">
      <c r="A30" s="103">
        <v>24</v>
      </c>
      <c r="B30" s="117">
        <v>36</v>
      </c>
      <c r="C30" s="134" t="s">
        <v>96</v>
      </c>
      <c r="D30" s="134" t="s">
        <v>118</v>
      </c>
      <c r="E30" s="134" t="s">
        <v>22</v>
      </c>
      <c r="F30" s="122">
        <v>84</v>
      </c>
      <c r="G30" s="122">
        <v>77</v>
      </c>
      <c r="H30" s="122">
        <v>80</v>
      </c>
      <c r="I30" s="133">
        <v>64</v>
      </c>
      <c r="J30" s="123"/>
      <c r="K30" s="123"/>
      <c r="L30" s="112"/>
      <c r="M30" s="123">
        <v>5</v>
      </c>
      <c r="N30" s="123">
        <v>5</v>
      </c>
      <c r="O30" s="123">
        <v>4</v>
      </c>
      <c r="P30" s="123">
        <v>4</v>
      </c>
      <c r="Q30" s="107">
        <f t="shared" si="0"/>
        <v>241</v>
      </c>
      <c r="R30" s="65">
        <f t="shared" si="1"/>
        <v>14</v>
      </c>
      <c r="S30" s="108">
        <v>46</v>
      </c>
      <c r="T30" s="78">
        <f t="shared" si="2"/>
        <v>60</v>
      </c>
    </row>
    <row r="31" spans="1:20" ht="14.25" customHeight="1">
      <c r="A31" s="103">
        <v>25</v>
      </c>
      <c r="B31" s="116">
        <v>546</v>
      </c>
      <c r="C31" s="86" t="s">
        <v>37</v>
      </c>
      <c r="D31" s="86" t="s">
        <v>116</v>
      </c>
      <c r="E31" s="86" t="s">
        <v>21</v>
      </c>
      <c r="F31" s="133">
        <v>37</v>
      </c>
      <c r="G31" s="122">
        <v>40</v>
      </c>
      <c r="H31" s="122">
        <v>95</v>
      </c>
      <c r="I31" s="122">
        <v>97</v>
      </c>
      <c r="J31" s="123"/>
      <c r="K31" s="123"/>
      <c r="L31" s="112"/>
      <c r="M31" s="123">
        <v>3</v>
      </c>
      <c r="N31" s="123">
        <v>3</v>
      </c>
      <c r="O31" s="123">
        <v>6</v>
      </c>
      <c r="P31" s="123">
        <v>8</v>
      </c>
      <c r="Q31" s="107">
        <f t="shared" si="0"/>
        <v>232</v>
      </c>
      <c r="R31" s="65">
        <f t="shared" si="1"/>
        <v>17</v>
      </c>
      <c r="S31" s="108">
        <v>45</v>
      </c>
      <c r="T31" s="78">
        <f t="shared" si="2"/>
        <v>62</v>
      </c>
    </row>
    <row r="32" spans="1:20" ht="14.25" customHeight="1">
      <c r="A32" s="103">
        <v>26</v>
      </c>
      <c r="B32" s="114">
        <v>117</v>
      </c>
      <c r="C32" s="132" t="s">
        <v>97</v>
      </c>
      <c r="D32" s="132" t="s">
        <v>117</v>
      </c>
      <c r="E32" s="132" t="s">
        <v>22</v>
      </c>
      <c r="F32" s="122">
        <v>85</v>
      </c>
      <c r="G32" s="122">
        <v>71</v>
      </c>
      <c r="H32" s="133">
        <v>59</v>
      </c>
      <c r="I32" s="122">
        <v>73</v>
      </c>
      <c r="J32" s="123"/>
      <c r="K32" s="123"/>
      <c r="L32" s="112"/>
      <c r="M32" s="123">
        <v>7</v>
      </c>
      <c r="N32" s="123">
        <v>5</v>
      </c>
      <c r="O32" s="123">
        <v>3</v>
      </c>
      <c r="P32" s="123">
        <v>4</v>
      </c>
      <c r="Q32" s="107">
        <f t="shared" si="0"/>
        <v>229</v>
      </c>
      <c r="R32" s="65">
        <f t="shared" si="1"/>
        <v>16</v>
      </c>
      <c r="S32" s="108">
        <v>44</v>
      </c>
      <c r="T32" s="78">
        <f t="shared" si="2"/>
        <v>60</v>
      </c>
    </row>
    <row r="33" spans="1:20" ht="14.25" customHeight="1">
      <c r="A33" s="103">
        <v>27</v>
      </c>
      <c r="B33" s="117">
        <v>107</v>
      </c>
      <c r="C33" s="134" t="s">
        <v>78</v>
      </c>
      <c r="D33" s="134" t="s">
        <v>118</v>
      </c>
      <c r="E33" s="134" t="s">
        <v>22</v>
      </c>
      <c r="F33" s="122">
        <v>73</v>
      </c>
      <c r="G33" s="133">
        <v>71</v>
      </c>
      <c r="H33" s="122">
        <v>74</v>
      </c>
      <c r="I33" s="122">
        <v>73</v>
      </c>
      <c r="J33" s="123"/>
      <c r="K33" s="123"/>
      <c r="L33" s="112"/>
      <c r="M33" s="123">
        <v>5</v>
      </c>
      <c r="N33" s="123">
        <v>4</v>
      </c>
      <c r="O33" s="123">
        <v>5</v>
      </c>
      <c r="P33" s="123">
        <v>6</v>
      </c>
      <c r="Q33" s="107">
        <f t="shared" si="0"/>
        <v>220</v>
      </c>
      <c r="R33" s="65">
        <f t="shared" si="1"/>
        <v>16</v>
      </c>
      <c r="S33" s="108">
        <v>43</v>
      </c>
      <c r="T33" s="78">
        <f t="shared" si="2"/>
        <v>59</v>
      </c>
    </row>
    <row r="34" spans="1:20" ht="14.25" customHeight="1">
      <c r="A34" s="103">
        <v>28</v>
      </c>
      <c r="B34" s="117">
        <v>73</v>
      </c>
      <c r="C34" s="134" t="s">
        <v>51</v>
      </c>
      <c r="D34" s="134" t="s">
        <v>118</v>
      </c>
      <c r="E34" s="134" t="s">
        <v>19</v>
      </c>
      <c r="F34" s="122">
        <v>73</v>
      </c>
      <c r="G34" s="122">
        <v>61</v>
      </c>
      <c r="H34" s="133">
        <v>15</v>
      </c>
      <c r="I34" s="122">
        <v>80</v>
      </c>
      <c r="J34" s="123"/>
      <c r="K34" s="123"/>
      <c r="L34" s="112"/>
      <c r="M34" s="123">
        <v>4</v>
      </c>
      <c r="N34" s="123">
        <v>4</v>
      </c>
      <c r="O34" s="123">
        <v>3</v>
      </c>
      <c r="P34" s="123">
        <v>5</v>
      </c>
      <c r="Q34" s="107">
        <f t="shared" si="0"/>
        <v>214</v>
      </c>
      <c r="R34" s="65">
        <f t="shared" si="1"/>
        <v>13</v>
      </c>
      <c r="S34" s="108">
        <v>42</v>
      </c>
      <c r="T34" s="78">
        <f t="shared" si="2"/>
        <v>55</v>
      </c>
    </row>
    <row r="35" spans="1:20" ht="14.25" customHeight="1">
      <c r="A35" s="103">
        <v>29</v>
      </c>
      <c r="B35" s="67">
        <v>707</v>
      </c>
      <c r="C35" s="68" t="s">
        <v>164</v>
      </c>
      <c r="D35" s="68" t="s">
        <v>119</v>
      </c>
      <c r="E35" s="68" t="s">
        <v>22</v>
      </c>
      <c r="F35" s="122">
        <v>68</v>
      </c>
      <c r="G35" s="133">
        <v>63</v>
      </c>
      <c r="H35" s="122">
        <v>73</v>
      </c>
      <c r="I35" s="122">
        <v>65</v>
      </c>
      <c r="J35" s="123"/>
      <c r="K35" s="123"/>
      <c r="L35" s="112"/>
      <c r="M35" s="123">
        <v>3</v>
      </c>
      <c r="N35" s="123">
        <v>4</v>
      </c>
      <c r="O35" s="123">
        <v>4</v>
      </c>
      <c r="P35" s="123">
        <v>4</v>
      </c>
      <c r="Q35" s="107">
        <f t="shared" si="0"/>
        <v>206</v>
      </c>
      <c r="R35" s="65">
        <f t="shared" si="1"/>
        <v>12</v>
      </c>
      <c r="S35" s="108">
        <v>41</v>
      </c>
      <c r="T35" s="78">
        <f t="shared" si="2"/>
        <v>53</v>
      </c>
    </row>
    <row r="36" spans="1:20" ht="14.25" customHeight="1">
      <c r="A36" s="103">
        <v>30</v>
      </c>
      <c r="B36" s="67">
        <v>318</v>
      </c>
      <c r="C36" s="68" t="s">
        <v>70</v>
      </c>
      <c r="D36" s="68" t="s">
        <v>119</v>
      </c>
      <c r="E36" s="68" t="s">
        <v>22</v>
      </c>
      <c r="F36" s="122">
        <v>67</v>
      </c>
      <c r="G36" s="133">
        <v>58</v>
      </c>
      <c r="H36" s="122">
        <v>62</v>
      </c>
      <c r="I36" s="122">
        <v>70</v>
      </c>
      <c r="J36" s="123"/>
      <c r="K36" s="123"/>
      <c r="L36" s="112"/>
      <c r="M36" s="123">
        <v>4</v>
      </c>
      <c r="N36" s="123">
        <v>3</v>
      </c>
      <c r="O36" s="123">
        <v>4</v>
      </c>
      <c r="P36" s="123">
        <v>5</v>
      </c>
      <c r="Q36" s="107">
        <f t="shared" si="0"/>
        <v>199</v>
      </c>
      <c r="R36" s="65">
        <f t="shared" si="1"/>
        <v>13</v>
      </c>
      <c r="S36" s="108">
        <v>40</v>
      </c>
      <c r="T36" s="78">
        <f t="shared" si="2"/>
        <v>53</v>
      </c>
    </row>
    <row r="38" spans="3:6" ht="14.25" customHeight="1">
      <c r="C38" s="1" t="s">
        <v>157</v>
      </c>
      <c r="D38" s="1">
        <v>107</v>
      </c>
      <c r="F38"/>
    </row>
    <row r="39" spans="3:254" ht="14.25" customHeight="1">
      <c r="C39" s="1" t="s">
        <v>126</v>
      </c>
      <c r="D39" s="1">
        <v>531</v>
      </c>
      <c r="E39"/>
      <c r="F39"/>
      <c r="IL39"/>
      <c r="IM39"/>
      <c r="IN39"/>
      <c r="IO39"/>
      <c r="IP39"/>
      <c r="IQ39"/>
      <c r="IR39"/>
      <c r="IS39"/>
      <c r="IT39"/>
    </row>
    <row r="40" spans="3:254" ht="12.75" customHeight="1">
      <c r="C40" s="1" t="s">
        <v>127</v>
      </c>
      <c r="D40" s="1">
        <v>707</v>
      </c>
      <c r="E40"/>
      <c r="F40"/>
      <c r="IL40"/>
      <c r="IM40"/>
      <c r="IN40"/>
      <c r="IO40"/>
      <c r="IP40"/>
      <c r="IQ40"/>
      <c r="IR40"/>
      <c r="IS40"/>
      <c r="IT40"/>
    </row>
    <row r="41" spans="3:254" ht="12.75" customHeight="1">
      <c r="C41" s="1" t="s">
        <v>129</v>
      </c>
      <c r="D41" s="1">
        <v>555</v>
      </c>
      <c r="E41"/>
      <c r="F41"/>
      <c r="IL41"/>
      <c r="IM41"/>
      <c r="IN41"/>
      <c r="IO41"/>
      <c r="IP41"/>
      <c r="IQ41"/>
      <c r="IR41"/>
      <c r="IS41"/>
      <c r="IT41"/>
    </row>
    <row r="42" spans="3:254" ht="12.75" customHeight="1">
      <c r="C42" s="1" t="s">
        <v>130</v>
      </c>
      <c r="D42" s="1">
        <v>79</v>
      </c>
      <c r="IL42"/>
      <c r="IM42"/>
      <c r="IN42"/>
      <c r="IO42"/>
      <c r="IP42"/>
      <c r="IQ42"/>
      <c r="IR42"/>
      <c r="IS42"/>
      <c r="IT42"/>
    </row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0"/>
  <sheetViews>
    <sheetView zoomScalePageLayoutView="0" workbookViewId="0" topLeftCell="A1">
      <selection activeCell="T7" sqref="T7"/>
    </sheetView>
  </sheetViews>
  <sheetFormatPr defaultColWidth="11.57421875" defaultRowHeight="14.25" customHeight="1"/>
  <cols>
    <col min="1" max="1" width="5.8515625" style="1" customWidth="1"/>
    <col min="2" max="2" width="5.8515625" style="2" customWidth="1"/>
    <col min="3" max="3" width="16.28125" style="1" customWidth="1"/>
    <col min="4" max="4" width="12.00390625" style="1" customWidth="1"/>
    <col min="5" max="5" width="10.140625" style="1" customWidth="1"/>
    <col min="6" max="6" width="9.7109375" style="1" customWidth="1"/>
    <col min="7" max="7" width="9.57421875" style="1" customWidth="1"/>
    <col min="8" max="8" width="8.57421875" style="1" customWidth="1"/>
    <col min="9" max="9" width="9.00390625" style="1" customWidth="1"/>
    <col min="10" max="10" width="7.8515625" style="1" customWidth="1"/>
    <col min="11" max="13" width="9.00390625" style="1" customWidth="1"/>
    <col min="14" max="14" width="9.7109375" style="1" customWidth="1"/>
    <col min="15" max="15" width="8.28125" style="1" customWidth="1"/>
    <col min="16" max="16" width="8.8515625" style="1" customWidth="1"/>
    <col min="17" max="17" width="11.57421875" style="1" customWidth="1"/>
    <col min="18" max="18" width="9.140625" style="1" customWidth="1"/>
    <col min="19" max="19" width="9.00390625" style="1" customWidth="1"/>
    <col min="20" max="252" width="11.57421875" style="1" customWidth="1"/>
  </cols>
  <sheetData>
    <row r="1" spans="3:18" ht="14.25" customHeight="1"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4.25" customHeight="1">
      <c r="A2" s="90" t="s">
        <v>7</v>
      </c>
      <c r="C2" s="89"/>
      <c r="D2" s="89"/>
      <c r="E2" s="89"/>
      <c r="F2" s="91" t="s">
        <v>140</v>
      </c>
      <c r="G2" s="92"/>
      <c r="I2" s="89"/>
      <c r="J2" s="89"/>
      <c r="K2" s="89"/>
      <c r="L2" s="89"/>
      <c r="M2" s="89" t="s">
        <v>160</v>
      </c>
      <c r="N2" s="89"/>
      <c r="O2" s="89"/>
      <c r="P2" s="89"/>
      <c r="Q2" s="89"/>
      <c r="R2" s="89"/>
    </row>
    <row r="3" spans="1:7" ht="14.25" customHeight="1">
      <c r="A3" s="90" t="s">
        <v>16</v>
      </c>
      <c r="B3" s="11"/>
      <c r="F3" s="94" t="s">
        <v>142</v>
      </c>
      <c r="G3" s="95"/>
    </row>
    <row r="4" ht="14.25" customHeight="1">
      <c r="A4" s="90" t="s">
        <v>25</v>
      </c>
    </row>
    <row r="5" spans="1:20" ht="14.25" customHeight="1">
      <c r="A5" s="90"/>
      <c r="B5" s="96" t="s">
        <v>143</v>
      </c>
      <c r="C5" s="96" t="s">
        <v>144</v>
      </c>
      <c r="D5" s="96" t="s">
        <v>145</v>
      </c>
      <c r="E5" s="96" t="s">
        <v>146</v>
      </c>
      <c r="F5" s="97" t="s">
        <v>147</v>
      </c>
      <c r="G5" s="96" t="s">
        <v>148</v>
      </c>
      <c r="H5" s="96" t="s">
        <v>149</v>
      </c>
      <c r="I5" s="96" t="s">
        <v>150</v>
      </c>
      <c r="J5" s="96" t="s">
        <v>151</v>
      </c>
      <c r="K5" s="96" t="s">
        <v>152</v>
      </c>
      <c r="L5" s="98"/>
      <c r="M5" s="97" t="s">
        <v>147</v>
      </c>
      <c r="N5" s="96" t="s">
        <v>148</v>
      </c>
      <c r="O5" s="96" t="s">
        <v>149</v>
      </c>
      <c r="P5" s="96" t="s">
        <v>150</v>
      </c>
      <c r="Q5" s="96" t="s">
        <v>153</v>
      </c>
      <c r="R5" s="96" t="s">
        <v>152</v>
      </c>
      <c r="S5" s="96" t="s">
        <v>152</v>
      </c>
      <c r="T5" s="96" t="s">
        <v>120</v>
      </c>
    </row>
    <row r="6" spans="1:20" ht="14.25" customHeight="1">
      <c r="A6" s="90"/>
      <c r="B6" s="99" t="s">
        <v>154</v>
      </c>
      <c r="C6" s="99" t="s">
        <v>155</v>
      </c>
      <c r="D6" s="99"/>
      <c r="E6" s="99"/>
      <c r="F6" s="100" t="s">
        <v>156</v>
      </c>
      <c r="G6" s="99" t="s">
        <v>156</v>
      </c>
      <c r="H6" s="99" t="s">
        <v>156</v>
      </c>
      <c r="I6" s="99" t="s">
        <v>156</v>
      </c>
      <c r="J6" s="99" t="s">
        <v>156</v>
      </c>
      <c r="K6" s="99" t="s">
        <v>156</v>
      </c>
      <c r="L6" s="101"/>
      <c r="M6" s="102" t="s">
        <v>26</v>
      </c>
      <c r="N6" s="102" t="s">
        <v>26</v>
      </c>
      <c r="O6" s="102" t="s">
        <v>26</v>
      </c>
      <c r="P6" s="102" t="s">
        <v>26</v>
      </c>
      <c r="Q6" s="99" t="s">
        <v>156</v>
      </c>
      <c r="R6" s="99" t="s">
        <v>161</v>
      </c>
      <c r="S6" s="99" t="s">
        <v>26</v>
      </c>
      <c r="T6" s="99" t="s">
        <v>26</v>
      </c>
    </row>
    <row r="7" spans="1:20" ht="12.75" customHeight="1">
      <c r="A7" s="103">
        <v>1</v>
      </c>
      <c r="B7" s="113">
        <v>30</v>
      </c>
      <c r="C7" s="83" t="s">
        <v>29</v>
      </c>
      <c r="D7" s="83" t="s">
        <v>110</v>
      </c>
      <c r="E7" s="83" t="s">
        <v>22</v>
      </c>
      <c r="F7" s="122">
        <v>108</v>
      </c>
      <c r="G7" s="122">
        <v>115</v>
      </c>
      <c r="H7" s="121">
        <v>111</v>
      </c>
      <c r="I7" s="122">
        <v>109</v>
      </c>
      <c r="J7" s="123"/>
      <c r="K7" s="123">
        <v>112</v>
      </c>
      <c r="L7" s="112"/>
      <c r="M7" s="123">
        <v>10</v>
      </c>
      <c r="N7" s="123">
        <v>10</v>
      </c>
      <c r="O7" s="123">
        <v>10</v>
      </c>
      <c r="P7" s="123">
        <v>10</v>
      </c>
      <c r="Q7" s="107">
        <f aca="true" t="shared" si="0" ref="Q7:Q33">+SUM(LARGE(F7:I7,1)+LARGE(F7:I7,2)+LARGE(F7:I7,3))</f>
        <v>335</v>
      </c>
      <c r="R7" s="65">
        <f aca="true" t="shared" si="1" ref="R7:R33">+SUM(LARGE(M7:P7,1)+LARGE(M7:P7,2)+LARGE(M7:P7,3))</f>
        <v>30</v>
      </c>
      <c r="S7" s="108">
        <v>69</v>
      </c>
      <c r="T7" s="110">
        <v>100</v>
      </c>
    </row>
    <row r="8" spans="1:20" ht="14.25" customHeight="1">
      <c r="A8" s="103">
        <v>2</v>
      </c>
      <c r="B8" s="116">
        <v>531</v>
      </c>
      <c r="C8" s="85" t="s">
        <v>28</v>
      </c>
      <c r="D8" s="85" t="s">
        <v>116</v>
      </c>
      <c r="E8" s="85" t="s">
        <v>22</v>
      </c>
      <c r="F8" s="133">
        <v>106</v>
      </c>
      <c r="G8" s="122">
        <v>109</v>
      </c>
      <c r="H8" s="122">
        <v>106</v>
      </c>
      <c r="I8" s="122">
        <v>106</v>
      </c>
      <c r="J8" s="123"/>
      <c r="K8" s="123">
        <v>110</v>
      </c>
      <c r="L8" s="112"/>
      <c r="M8" s="123">
        <v>10</v>
      </c>
      <c r="N8" s="123">
        <v>10</v>
      </c>
      <c r="O8" s="123">
        <v>9</v>
      </c>
      <c r="P8" s="123">
        <v>10</v>
      </c>
      <c r="Q8" s="107">
        <f t="shared" si="0"/>
        <v>321</v>
      </c>
      <c r="R8" s="65">
        <f t="shared" si="1"/>
        <v>30</v>
      </c>
      <c r="S8" s="108">
        <v>68</v>
      </c>
      <c r="T8" s="78">
        <f aca="true" t="shared" si="2" ref="T8:T33">SUM(R8:S8)</f>
        <v>98</v>
      </c>
    </row>
    <row r="9" spans="1:20" ht="14.25" customHeight="1">
      <c r="A9" s="103">
        <v>3</v>
      </c>
      <c r="B9" s="116">
        <v>259</v>
      </c>
      <c r="C9" s="86" t="s">
        <v>30</v>
      </c>
      <c r="D9" s="86" t="s">
        <v>116</v>
      </c>
      <c r="E9" s="86" t="s">
        <v>20</v>
      </c>
      <c r="F9" s="122">
        <v>104</v>
      </c>
      <c r="G9" s="133">
        <v>98</v>
      </c>
      <c r="H9" s="122">
        <v>105</v>
      </c>
      <c r="I9" s="122">
        <v>108</v>
      </c>
      <c r="J9" s="123"/>
      <c r="K9" s="123">
        <v>107</v>
      </c>
      <c r="L9" s="112"/>
      <c r="M9" s="123">
        <v>10</v>
      </c>
      <c r="N9" s="123">
        <v>9</v>
      </c>
      <c r="O9" s="123">
        <v>10</v>
      </c>
      <c r="P9" s="123">
        <v>10</v>
      </c>
      <c r="Q9" s="107">
        <f t="shared" si="0"/>
        <v>317</v>
      </c>
      <c r="R9" s="65">
        <f t="shared" si="1"/>
        <v>30</v>
      </c>
      <c r="S9" s="108">
        <v>67</v>
      </c>
      <c r="T9" s="78">
        <f t="shared" si="2"/>
        <v>97</v>
      </c>
    </row>
    <row r="10" spans="1:20" ht="14.25" customHeight="1">
      <c r="A10" s="103">
        <v>4</v>
      </c>
      <c r="B10" s="116">
        <v>546</v>
      </c>
      <c r="C10" s="85" t="s">
        <v>37</v>
      </c>
      <c r="D10" s="85" t="s">
        <v>116</v>
      </c>
      <c r="E10" s="85" t="s">
        <v>21</v>
      </c>
      <c r="F10" s="133">
        <v>96</v>
      </c>
      <c r="G10" s="122">
        <v>99</v>
      </c>
      <c r="H10" s="122">
        <v>103</v>
      </c>
      <c r="I10" s="122">
        <v>102</v>
      </c>
      <c r="J10" s="123">
        <v>104</v>
      </c>
      <c r="K10" s="123">
        <v>106</v>
      </c>
      <c r="L10" s="112"/>
      <c r="M10" s="123">
        <v>8</v>
      </c>
      <c r="N10" s="123">
        <v>7</v>
      </c>
      <c r="O10" s="123">
        <v>8</v>
      </c>
      <c r="P10" s="123">
        <v>7</v>
      </c>
      <c r="Q10" s="107">
        <f t="shared" si="0"/>
        <v>304</v>
      </c>
      <c r="R10" s="65">
        <f t="shared" si="1"/>
        <v>23</v>
      </c>
      <c r="S10" s="108">
        <v>66</v>
      </c>
      <c r="T10" s="78">
        <f t="shared" si="2"/>
        <v>89</v>
      </c>
    </row>
    <row r="11" spans="1:20" ht="14.25" customHeight="1">
      <c r="A11" s="103">
        <v>5</v>
      </c>
      <c r="B11" s="116">
        <v>219</v>
      </c>
      <c r="C11" s="85" t="s">
        <v>32</v>
      </c>
      <c r="D11" s="85" t="s">
        <v>116</v>
      </c>
      <c r="E11" s="85" t="s">
        <v>21</v>
      </c>
      <c r="F11" s="133">
        <v>100</v>
      </c>
      <c r="G11" s="122">
        <v>103</v>
      </c>
      <c r="H11" s="122">
        <v>102</v>
      </c>
      <c r="I11" s="122">
        <v>105</v>
      </c>
      <c r="J11" s="123"/>
      <c r="K11" s="123">
        <v>105</v>
      </c>
      <c r="L11" s="112"/>
      <c r="M11" s="123">
        <v>10</v>
      </c>
      <c r="N11" s="123">
        <v>9</v>
      </c>
      <c r="O11" s="123">
        <v>7</v>
      </c>
      <c r="P11" s="123">
        <v>9</v>
      </c>
      <c r="Q11" s="107">
        <f t="shared" si="0"/>
        <v>310</v>
      </c>
      <c r="R11" s="65">
        <f t="shared" si="1"/>
        <v>28</v>
      </c>
      <c r="S11" s="108">
        <v>65</v>
      </c>
      <c r="T11" s="78">
        <f t="shared" si="2"/>
        <v>93</v>
      </c>
    </row>
    <row r="12" spans="1:20" ht="14.25" customHeight="1">
      <c r="A12" s="103">
        <v>6</v>
      </c>
      <c r="B12" s="111">
        <v>513</v>
      </c>
      <c r="C12" s="84" t="s">
        <v>31</v>
      </c>
      <c r="D12" s="84" t="s">
        <v>111</v>
      </c>
      <c r="E12" s="84" t="s">
        <v>21</v>
      </c>
      <c r="F12" s="133">
        <v>103</v>
      </c>
      <c r="G12" s="122">
        <v>105</v>
      </c>
      <c r="H12" s="122">
        <v>110</v>
      </c>
      <c r="I12" s="122">
        <v>108</v>
      </c>
      <c r="J12" s="123"/>
      <c r="K12" s="123">
        <v>105</v>
      </c>
      <c r="L12" s="112"/>
      <c r="M12" s="123">
        <v>9</v>
      </c>
      <c r="N12" s="123">
        <v>9</v>
      </c>
      <c r="O12" s="123">
        <v>10</v>
      </c>
      <c r="P12" s="123">
        <v>9</v>
      </c>
      <c r="Q12" s="107">
        <f t="shared" si="0"/>
        <v>323</v>
      </c>
      <c r="R12" s="65">
        <f t="shared" si="1"/>
        <v>28</v>
      </c>
      <c r="S12" s="108">
        <v>64</v>
      </c>
      <c r="T12" s="78">
        <f t="shared" si="2"/>
        <v>92</v>
      </c>
    </row>
    <row r="13" spans="1:20" ht="14.25" customHeight="1">
      <c r="A13" s="103">
        <v>7</v>
      </c>
      <c r="B13" s="111">
        <v>619</v>
      </c>
      <c r="C13" s="87" t="s">
        <v>59</v>
      </c>
      <c r="D13" s="87" t="s">
        <v>111</v>
      </c>
      <c r="E13" s="87" t="s">
        <v>24</v>
      </c>
      <c r="F13" s="133">
        <v>100</v>
      </c>
      <c r="G13" s="122">
        <v>107</v>
      </c>
      <c r="H13" s="122">
        <v>102</v>
      </c>
      <c r="I13" s="122">
        <v>100</v>
      </c>
      <c r="J13" s="123"/>
      <c r="K13" s="123">
        <v>102</v>
      </c>
      <c r="L13" s="112"/>
      <c r="M13" s="123">
        <v>9</v>
      </c>
      <c r="N13" s="123">
        <v>10</v>
      </c>
      <c r="O13" s="123">
        <v>9</v>
      </c>
      <c r="P13" s="123">
        <v>8</v>
      </c>
      <c r="Q13" s="107">
        <f t="shared" si="0"/>
        <v>309</v>
      </c>
      <c r="R13" s="65">
        <f t="shared" si="1"/>
        <v>28</v>
      </c>
      <c r="S13" s="108">
        <v>63</v>
      </c>
      <c r="T13" s="78">
        <f t="shared" si="2"/>
        <v>91</v>
      </c>
    </row>
    <row r="14" spans="1:20" ht="14.25" customHeight="1">
      <c r="A14" s="103">
        <v>8</v>
      </c>
      <c r="B14" s="116">
        <v>76</v>
      </c>
      <c r="C14" s="86" t="s">
        <v>49</v>
      </c>
      <c r="D14" s="86" t="s">
        <v>116</v>
      </c>
      <c r="E14" s="86" t="s">
        <v>22</v>
      </c>
      <c r="F14" s="133">
        <v>103</v>
      </c>
      <c r="G14" s="122">
        <v>103</v>
      </c>
      <c r="H14" s="122">
        <v>106</v>
      </c>
      <c r="I14" s="122">
        <v>103</v>
      </c>
      <c r="J14" s="123"/>
      <c r="K14" s="123">
        <v>100</v>
      </c>
      <c r="L14" s="112"/>
      <c r="M14" s="123">
        <v>8</v>
      </c>
      <c r="N14" s="123">
        <v>10</v>
      </c>
      <c r="O14" s="123">
        <v>10</v>
      </c>
      <c r="P14" s="123">
        <v>8</v>
      </c>
      <c r="Q14" s="107">
        <f t="shared" si="0"/>
        <v>312</v>
      </c>
      <c r="R14" s="65">
        <f t="shared" si="1"/>
        <v>28</v>
      </c>
      <c r="S14" s="108">
        <v>62</v>
      </c>
      <c r="T14" s="78">
        <f t="shared" si="2"/>
        <v>90</v>
      </c>
    </row>
    <row r="15" spans="1:20" ht="14.25" customHeight="1">
      <c r="A15" s="103">
        <v>9</v>
      </c>
      <c r="B15" s="111">
        <v>600</v>
      </c>
      <c r="C15" s="87" t="s">
        <v>33</v>
      </c>
      <c r="D15" s="84" t="s">
        <v>111</v>
      </c>
      <c r="E15" s="84" t="s">
        <v>23</v>
      </c>
      <c r="F15" s="133">
        <v>0</v>
      </c>
      <c r="G15" s="122">
        <v>77</v>
      </c>
      <c r="H15" s="122">
        <v>102</v>
      </c>
      <c r="I15" s="122">
        <v>107</v>
      </c>
      <c r="J15" s="123">
        <v>103</v>
      </c>
      <c r="K15" s="123"/>
      <c r="L15" s="112"/>
      <c r="M15" s="123">
        <v>4</v>
      </c>
      <c r="N15" s="123">
        <v>5</v>
      </c>
      <c r="O15" s="123">
        <v>6</v>
      </c>
      <c r="P15" s="123">
        <v>9</v>
      </c>
      <c r="Q15" s="107">
        <f t="shared" si="0"/>
        <v>286</v>
      </c>
      <c r="R15" s="65">
        <f t="shared" si="1"/>
        <v>20</v>
      </c>
      <c r="S15" s="108">
        <v>61</v>
      </c>
      <c r="T15" s="78">
        <f t="shared" si="2"/>
        <v>81</v>
      </c>
    </row>
    <row r="16" spans="1:20" ht="14.25" customHeight="1">
      <c r="A16" s="103">
        <v>10</v>
      </c>
      <c r="B16" s="116">
        <v>556</v>
      </c>
      <c r="C16" s="86" t="s">
        <v>36</v>
      </c>
      <c r="D16" s="86" t="s">
        <v>116</v>
      </c>
      <c r="E16" s="86" t="s">
        <v>21</v>
      </c>
      <c r="F16" s="133">
        <v>93</v>
      </c>
      <c r="G16" s="122">
        <v>103</v>
      </c>
      <c r="H16" s="122">
        <v>101</v>
      </c>
      <c r="I16" s="122">
        <v>105</v>
      </c>
      <c r="J16" s="123">
        <v>100</v>
      </c>
      <c r="K16" s="123"/>
      <c r="L16" s="112"/>
      <c r="M16" s="123">
        <v>8</v>
      </c>
      <c r="N16" s="123">
        <v>8</v>
      </c>
      <c r="O16" s="123">
        <v>8</v>
      </c>
      <c r="P16" s="123">
        <v>10</v>
      </c>
      <c r="Q16" s="107">
        <f t="shared" si="0"/>
        <v>309</v>
      </c>
      <c r="R16" s="65">
        <f t="shared" si="1"/>
        <v>26</v>
      </c>
      <c r="S16" s="108">
        <v>60</v>
      </c>
      <c r="T16" s="78">
        <f t="shared" si="2"/>
        <v>86</v>
      </c>
    </row>
    <row r="17" spans="1:20" ht="14.25" customHeight="1">
      <c r="A17" s="103">
        <v>11</v>
      </c>
      <c r="B17" s="111">
        <v>226</v>
      </c>
      <c r="C17" s="87" t="s">
        <v>39</v>
      </c>
      <c r="D17" s="84" t="s">
        <v>111</v>
      </c>
      <c r="E17" s="84" t="s">
        <v>23</v>
      </c>
      <c r="F17" s="133">
        <v>96</v>
      </c>
      <c r="G17" s="122">
        <v>99</v>
      </c>
      <c r="H17" s="122">
        <v>105</v>
      </c>
      <c r="I17" s="122">
        <v>104</v>
      </c>
      <c r="J17" s="123">
        <v>99</v>
      </c>
      <c r="K17" s="123"/>
      <c r="L17" s="112"/>
      <c r="M17" s="123">
        <v>8</v>
      </c>
      <c r="N17" s="123">
        <v>8</v>
      </c>
      <c r="O17" s="123">
        <v>9</v>
      </c>
      <c r="P17" s="123">
        <v>9</v>
      </c>
      <c r="Q17" s="107">
        <f t="shared" si="0"/>
        <v>308</v>
      </c>
      <c r="R17" s="65">
        <f t="shared" si="1"/>
        <v>26</v>
      </c>
      <c r="S17" s="108">
        <v>59</v>
      </c>
      <c r="T17" s="78">
        <f t="shared" si="2"/>
        <v>85</v>
      </c>
    </row>
    <row r="18" spans="1:20" ht="14.25" customHeight="1">
      <c r="A18" s="103">
        <v>12</v>
      </c>
      <c r="B18" s="116">
        <v>141</v>
      </c>
      <c r="C18" s="86" t="s">
        <v>40</v>
      </c>
      <c r="D18" s="86" t="s">
        <v>116</v>
      </c>
      <c r="E18" s="86" t="s">
        <v>22</v>
      </c>
      <c r="F18" s="122">
        <v>104</v>
      </c>
      <c r="G18" s="122">
        <v>101</v>
      </c>
      <c r="H18" s="133">
        <v>100</v>
      </c>
      <c r="I18" s="122">
        <v>100</v>
      </c>
      <c r="J18" s="123">
        <v>99</v>
      </c>
      <c r="K18" s="123"/>
      <c r="L18" s="112"/>
      <c r="M18" s="123">
        <v>9</v>
      </c>
      <c r="N18" s="123">
        <v>9</v>
      </c>
      <c r="O18" s="123">
        <v>7</v>
      </c>
      <c r="P18" s="123">
        <v>6</v>
      </c>
      <c r="Q18" s="107">
        <f t="shared" si="0"/>
        <v>305</v>
      </c>
      <c r="R18" s="65">
        <f t="shared" si="1"/>
        <v>25</v>
      </c>
      <c r="S18" s="108">
        <v>58</v>
      </c>
      <c r="T18" s="78">
        <f t="shared" si="2"/>
        <v>83</v>
      </c>
    </row>
    <row r="19" spans="1:20" ht="14.25" customHeight="1">
      <c r="A19" s="103">
        <v>13</v>
      </c>
      <c r="B19" s="114">
        <v>532</v>
      </c>
      <c r="C19" s="132" t="s">
        <v>165</v>
      </c>
      <c r="D19" s="132" t="s">
        <v>117</v>
      </c>
      <c r="E19" s="132" t="s">
        <v>22</v>
      </c>
      <c r="F19" s="122">
        <v>98</v>
      </c>
      <c r="G19" s="122">
        <v>97</v>
      </c>
      <c r="H19" s="133">
        <v>92</v>
      </c>
      <c r="I19" s="122">
        <v>98</v>
      </c>
      <c r="J19" s="123">
        <v>97</v>
      </c>
      <c r="K19" s="123"/>
      <c r="L19" s="112"/>
      <c r="M19" s="123">
        <v>9</v>
      </c>
      <c r="N19" s="123">
        <v>8</v>
      </c>
      <c r="O19" s="123">
        <v>6</v>
      </c>
      <c r="P19" s="123">
        <v>7</v>
      </c>
      <c r="Q19" s="107">
        <f t="shared" si="0"/>
        <v>293</v>
      </c>
      <c r="R19" s="65">
        <f t="shared" si="1"/>
        <v>24</v>
      </c>
      <c r="S19" s="108">
        <v>57</v>
      </c>
      <c r="T19" s="78">
        <f t="shared" si="2"/>
        <v>81</v>
      </c>
    </row>
    <row r="20" spans="1:20" ht="14.25" customHeight="1">
      <c r="A20" s="103">
        <v>14</v>
      </c>
      <c r="B20" s="116">
        <v>620</v>
      </c>
      <c r="C20" s="86" t="s">
        <v>50</v>
      </c>
      <c r="D20" s="86" t="s">
        <v>116</v>
      </c>
      <c r="E20" s="86" t="s">
        <v>23</v>
      </c>
      <c r="F20" s="133">
        <v>93</v>
      </c>
      <c r="G20" s="122">
        <v>95</v>
      </c>
      <c r="H20" s="122">
        <v>96</v>
      </c>
      <c r="I20" s="122">
        <v>93</v>
      </c>
      <c r="J20" s="123">
        <v>92</v>
      </c>
      <c r="K20" s="123"/>
      <c r="L20" s="112"/>
      <c r="M20" s="123">
        <v>6</v>
      </c>
      <c r="N20" s="123">
        <v>7</v>
      </c>
      <c r="O20" s="123">
        <v>9</v>
      </c>
      <c r="P20" s="123">
        <v>7</v>
      </c>
      <c r="Q20" s="107">
        <f t="shared" si="0"/>
        <v>284</v>
      </c>
      <c r="R20" s="65">
        <f t="shared" si="1"/>
        <v>23</v>
      </c>
      <c r="S20" s="108">
        <v>56</v>
      </c>
      <c r="T20" s="78">
        <f t="shared" si="2"/>
        <v>79</v>
      </c>
    </row>
    <row r="21" spans="1:20" ht="14.25" customHeight="1">
      <c r="A21" s="103">
        <v>15</v>
      </c>
      <c r="B21" s="116">
        <v>33</v>
      </c>
      <c r="C21" s="85" t="s">
        <v>47</v>
      </c>
      <c r="D21" s="85" t="s">
        <v>116</v>
      </c>
      <c r="E21" s="85" t="s">
        <v>23</v>
      </c>
      <c r="F21" s="133">
        <v>89</v>
      </c>
      <c r="G21" s="122">
        <v>99</v>
      </c>
      <c r="H21" s="122">
        <v>102</v>
      </c>
      <c r="I21" s="122">
        <v>100</v>
      </c>
      <c r="J21" s="123">
        <v>90</v>
      </c>
      <c r="K21" s="123"/>
      <c r="L21" s="112"/>
      <c r="M21" s="123">
        <v>7</v>
      </c>
      <c r="N21" s="123">
        <v>8</v>
      </c>
      <c r="O21" s="123">
        <v>8</v>
      </c>
      <c r="P21" s="123">
        <v>8</v>
      </c>
      <c r="Q21" s="107">
        <f t="shared" si="0"/>
        <v>301</v>
      </c>
      <c r="R21" s="65">
        <f t="shared" si="1"/>
        <v>24</v>
      </c>
      <c r="S21" s="108">
        <v>55</v>
      </c>
      <c r="T21" s="78">
        <f t="shared" si="2"/>
        <v>79</v>
      </c>
    </row>
    <row r="22" spans="1:20" ht="14.25" customHeight="1">
      <c r="A22" s="103">
        <v>16</v>
      </c>
      <c r="B22" s="116">
        <v>83</v>
      </c>
      <c r="C22" s="86" t="s">
        <v>88</v>
      </c>
      <c r="D22" s="86" t="s">
        <v>116</v>
      </c>
      <c r="E22" s="86" t="s">
        <v>24</v>
      </c>
      <c r="F22" s="122">
        <v>93</v>
      </c>
      <c r="G22" s="122">
        <v>87</v>
      </c>
      <c r="H22" s="133">
        <v>86</v>
      </c>
      <c r="I22" s="122">
        <v>101</v>
      </c>
      <c r="J22" s="123"/>
      <c r="K22" s="123"/>
      <c r="L22" s="112"/>
      <c r="M22" s="123">
        <v>7</v>
      </c>
      <c r="N22" s="123">
        <v>6</v>
      </c>
      <c r="O22" s="123">
        <v>4</v>
      </c>
      <c r="P22" s="123">
        <v>8</v>
      </c>
      <c r="Q22" s="107">
        <f t="shared" si="0"/>
        <v>281</v>
      </c>
      <c r="R22" s="65">
        <f t="shared" si="1"/>
        <v>21</v>
      </c>
      <c r="S22" s="108">
        <v>54</v>
      </c>
      <c r="T22" s="78">
        <f t="shared" si="2"/>
        <v>75</v>
      </c>
    </row>
    <row r="23" spans="1:20" ht="14.25" customHeight="1">
      <c r="A23" s="103">
        <v>17</v>
      </c>
      <c r="B23" s="116">
        <v>804</v>
      </c>
      <c r="C23" s="86" t="s">
        <v>66</v>
      </c>
      <c r="D23" s="86" t="s">
        <v>116</v>
      </c>
      <c r="E23" s="86" t="s">
        <v>23</v>
      </c>
      <c r="F23" s="133">
        <v>85</v>
      </c>
      <c r="G23" s="122">
        <v>90</v>
      </c>
      <c r="H23" s="122">
        <v>92</v>
      </c>
      <c r="I23" s="122">
        <v>95</v>
      </c>
      <c r="J23" s="123"/>
      <c r="K23" s="123"/>
      <c r="L23" s="112"/>
      <c r="M23" s="123">
        <v>5</v>
      </c>
      <c r="N23" s="123">
        <v>7</v>
      </c>
      <c r="O23" s="123">
        <v>7</v>
      </c>
      <c r="P23" s="123">
        <v>5</v>
      </c>
      <c r="Q23" s="107">
        <f t="shared" si="0"/>
        <v>277</v>
      </c>
      <c r="R23" s="65">
        <f t="shared" si="1"/>
        <v>19</v>
      </c>
      <c r="S23" s="108">
        <v>53</v>
      </c>
      <c r="T23" s="78">
        <f t="shared" si="2"/>
        <v>72</v>
      </c>
    </row>
    <row r="24" spans="1:20" ht="14.25" customHeight="1">
      <c r="A24" s="103">
        <v>18</v>
      </c>
      <c r="B24" s="116">
        <v>13</v>
      </c>
      <c r="C24" s="86" t="s">
        <v>41</v>
      </c>
      <c r="D24" s="86" t="s">
        <v>116</v>
      </c>
      <c r="E24" s="86" t="s">
        <v>19</v>
      </c>
      <c r="F24" s="122">
        <v>87</v>
      </c>
      <c r="G24" s="122">
        <v>93</v>
      </c>
      <c r="H24" s="133">
        <v>12</v>
      </c>
      <c r="I24" s="122">
        <v>92</v>
      </c>
      <c r="J24" s="123"/>
      <c r="K24" s="123"/>
      <c r="L24" s="106"/>
      <c r="M24" s="123">
        <v>6</v>
      </c>
      <c r="N24" s="123">
        <v>7</v>
      </c>
      <c r="O24" s="123">
        <v>5</v>
      </c>
      <c r="P24" s="123">
        <v>7</v>
      </c>
      <c r="Q24" s="107">
        <f t="shared" si="0"/>
        <v>272</v>
      </c>
      <c r="R24" s="65">
        <f t="shared" si="1"/>
        <v>20</v>
      </c>
      <c r="S24" s="108">
        <v>52</v>
      </c>
      <c r="T24" s="78">
        <f t="shared" si="2"/>
        <v>72</v>
      </c>
    </row>
    <row r="25" spans="1:20" ht="14.25" customHeight="1">
      <c r="A25" s="103">
        <v>19</v>
      </c>
      <c r="B25" s="117">
        <v>163</v>
      </c>
      <c r="C25" s="134" t="s">
        <v>45</v>
      </c>
      <c r="D25" s="118" t="s">
        <v>118</v>
      </c>
      <c r="E25" s="118" t="s">
        <v>22</v>
      </c>
      <c r="F25" s="122">
        <v>84</v>
      </c>
      <c r="G25" s="122">
        <v>91</v>
      </c>
      <c r="H25" s="122">
        <v>92</v>
      </c>
      <c r="I25" s="133">
        <v>0</v>
      </c>
      <c r="J25" s="123"/>
      <c r="K25" s="123"/>
      <c r="L25" s="106"/>
      <c r="M25" s="123">
        <v>6</v>
      </c>
      <c r="N25" s="123">
        <v>6</v>
      </c>
      <c r="O25" s="123">
        <v>8</v>
      </c>
      <c r="P25" s="123">
        <v>4</v>
      </c>
      <c r="Q25" s="107">
        <f t="shared" si="0"/>
        <v>267</v>
      </c>
      <c r="R25" s="65">
        <f t="shared" si="1"/>
        <v>20</v>
      </c>
      <c r="S25" s="108">
        <v>51</v>
      </c>
      <c r="T25" s="78">
        <f t="shared" si="2"/>
        <v>71</v>
      </c>
    </row>
    <row r="26" spans="1:20" ht="14.25" customHeight="1">
      <c r="A26" s="103">
        <v>20</v>
      </c>
      <c r="B26" s="117">
        <v>165</v>
      </c>
      <c r="C26" s="134" t="s">
        <v>46</v>
      </c>
      <c r="D26" s="118" t="s">
        <v>118</v>
      </c>
      <c r="E26" s="118" t="s">
        <v>22</v>
      </c>
      <c r="F26" s="122">
        <v>90</v>
      </c>
      <c r="G26" s="133">
        <v>85</v>
      </c>
      <c r="H26" s="122">
        <v>88</v>
      </c>
      <c r="I26" s="122">
        <v>86</v>
      </c>
      <c r="J26" s="123"/>
      <c r="K26" s="123"/>
      <c r="L26" s="112"/>
      <c r="M26" s="123">
        <v>7</v>
      </c>
      <c r="N26" s="123">
        <v>5</v>
      </c>
      <c r="O26" s="123">
        <v>5</v>
      </c>
      <c r="P26" s="123">
        <v>6</v>
      </c>
      <c r="Q26" s="107">
        <f t="shared" si="0"/>
        <v>264</v>
      </c>
      <c r="R26" s="65">
        <f t="shared" si="1"/>
        <v>18</v>
      </c>
      <c r="S26" s="108">
        <v>50</v>
      </c>
      <c r="T26" s="78">
        <f t="shared" si="2"/>
        <v>68</v>
      </c>
    </row>
    <row r="27" spans="1:20" ht="14.25" customHeight="1">
      <c r="A27" s="103">
        <v>21</v>
      </c>
      <c r="B27" s="116">
        <v>46</v>
      </c>
      <c r="C27" s="86" t="s">
        <v>69</v>
      </c>
      <c r="D27" s="86" t="s">
        <v>116</v>
      </c>
      <c r="E27" s="86" t="s">
        <v>24</v>
      </c>
      <c r="F27" s="133">
        <v>63</v>
      </c>
      <c r="G27" s="122">
        <v>88</v>
      </c>
      <c r="H27" s="122">
        <v>84</v>
      </c>
      <c r="I27" s="122">
        <v>91</v>
      </c>
      <c r="J27" s="123"/>
      <c r="K27" s="123"/>
      <c r="L27" s="112"/>
      <c r="M27" s="123">
        <v>5</v>
      </c>
      <c r="N27" s="123">
        <v>6</v>
      </c>
      <c r="O27" s="123">
        <v>7</v>
      </c>
      <c r="P27" s="123">
        <v>6</v>
      </c>
      <c r="Q27" s="107">
        <f t="shared" si="0"/>
        <v>263</v>
      </c>
      <c r="R27" s="65">
        <f t="shared" si="1"/>
        <v>19</v>
      </c>
      <c r="S27" s="108">
        <v>49</v>
      </c>
      <c r="T27" s="78">
        <f t="shared" si="2"/>
        <v>68</v>
      </c>
    </row>
    <row r="28" spans="1:20" ht="14.25" customHeight="1">
      <c r="A28" s="103">
        <v>22</v>
      </c>
      <c r="B28" s="117">
        <v>156</v>
      </c>
      <c r="C28" s="118" t="s">
        <v>42</v>
      </c>
      <c r="D28" s="118" t="s">
        <v>118</v>
      </c>
      <c r="E28" s="118" t="s">
        <v>22</v>
      </c>
      <c r="F28" s="133">
        <v>81</v>
      </c>
      <c r="G28" s="122">
        <v>86</v>
      </c>
      <c r="H28" s="122">
        <v>90</v>
      </c>
      <c r="I28" s="122">
        <v>85</v>
      </c>
      <c r="J28" s="123"/>
      <c r="K28" s="123"/>
      <c r="L28" s="112"/>
      <c r="M28" s="123">
        <v>6</v>
      </c>
      <c r="N28" s="123">
        <v>6</v>
      </c>
      <c r="O28" s="123">
        <v>5</v>
      </c>
      <c r="P28" s="123">
        <v>5</v>
      </c>
      <c r="Q28" s="107">
        <f t="shared" si="0"/>
        <v>261</v>
      </c>
      <c r="R28" s="65">
        <f t="shared" si="1"/>
        <v>17</v>
      </c>
      <c r="S28" s="108">
        <v>48</v>
      </c>
      <c r="T28" s="78">
        <f t="shared" si="2"/>
        <v>65</v>
      </c>
    </row>
    <row r="29" spans="1:20" ht="14.25" customHeight="1">
      <c r="A29" s="103">
        <v>23</v>
      </c>
      <c r="B29" s="114">
        <v>610</v>
      </c>
      <c r="C29" s="132" t="s">
        <v>72</v>
      </c>
      <c r="D29" s="132" t="s">
        <v>117</v>
      </c>
      <c r="E29" s="132" t="s">
        <v>23</v>
      </c>
      <c r="F29" s="122">
        <v>87</v>
      </c>
      <c r="G29" s="122">
        <v>86</v>
      </c>
      <c r="H29" s="133">
        <v>73</v>
      </c>
      <c r="I29" s="122">
        <v>81</v>
      </c>
      <c r="J29" s="123"/>
      <c r="K29" s="123"/>
      <c r="L29" s="112"/>
      <c r="M29" s="123">
        <v>7</v>
      </c>
      <c r="N29" s="123">
        <v>5</v>
      </c>
      <c r="O29" s="123">
        <v>5</v>
      </c>
      <c r="P29" s="123">
        <v>4</v>
      </c>
      <c r="Q29" s="107">
        <f t="shared" si="0"/>
        <v>254</v>
      </c>
      <c r="R29" s="65">
        <f t="shared" si="1"/>
        <v>17</v>
      </c>
      <c r="S29" s="108">
        <v>47</v>
      </c>
      <c r="T29" s="78">
        <f t="shared" si="2"/>
        <v>64</v>
      </c>
    </row>
    <row r="30" spans="1:20" ht="14.25" customHeight="1">
      <c r="A30" s="103">
        <v>24</v>
      </c>
      <c r="B30" s="114">
        <v>162</v>
      </c>
      <c r="C30" s="132" t="s">
        <v>73</v>
      </c>
      <c r="D30" s="132" t="s">
        <v>117</v>
      </c>
      <c r="E30" s="132" t="s">
        <v>23</v>
      </c>
      <c r="F30" s="122">
        <v>84</v>
      </c>
      <c r="G30" s="122">
        <v>79</v>
      </c>
      <c r="H30" s="133">
        <v>77</v>
      </c>
      <c r="I30" s="122">
        <v>84</v>
      </c>
      <c r="J30" s="123"/>
      <c r="K30" s="123"/>
      <c r="L30" s="112"/>
      <c r="M30" s="123">
        <v>5</v>
      </c>
      <c r="N30" s="123">
        <v>4</v>
      </c>
      <c r="O30" s="123">
        <v>6</v>
      </c>
      <c r="P30" s="123">
        <v>4</v>
      </c>
      <c r="Q30" s="107">
        <f t="shared" si="0"/>
        <v>247</v>
      </c>
      <c r="R30" s="65">
        <f t="shared" si="1"/>
        <v>15</v>
      </c>
      <c r="S30" s="108">
        <v>46</v>
      </c>
      <c r="T30" s="78">
        <f t="shared" si="2"/>
        <v>61</v>
      </c>
    </row>
    <row r="31" spans="1:20" ht="14.25" customHeight="1">
      <c r="A31" s="103">
        <v>25</v>
      </c>
      <c r="B31" s="114">
        <v>611</v>
      </c>
      <c r="C31" s="132" t="s">
        <v>100</v>
      </c>
      <c r="D31" s="132" t="s">
        <v>117</v>
      </c>
      <c r="E31" s="132" t="s">
        <v>23</v>
      </c>
      <c r="F31" s="122">
        <v>79</v>
      </c>
      <c r="G31" s="122">
        <v>76</v>
      </c>
      <c r="H31" s="133">
        <v>71</v>
      </c>
      <c r="I31" s="122">
        <v>81</v>
      </c>
      <c r="J31" s="123"/>
      <c r="K31" s="123"/>
      <c r="L31" s="112"/>
      <c r="M31" s="123">
        <v>4</v>
      </c>
      <c r="N31" s="123">
        <v>5</v>
      </c>
      <c r="O31" s="123">
        <v>4</v>
      </c>
      <c r="P31" s="123">
        <v>5</v>
      </c>
      <c r="Q31" s="107">
        <f t="shared" si="0"/>
        <v>236</v>
      </c>
      <c r="R31" s="65">
        <f t="shared" si="1"/>
        <v>14</v>
      </c>
      <c r="S31" s="108">
        <v>45</v>
      </c>
      <c r="T31" s="78">
        <f t="shared" si="2"/>
        <v>59</v>
      </c>
    </row>
    <row r="32" spans="1:20" ht="14.25" customHeight="1">
      <c r="A32" s="103">
        <v>26</v>
      </c>
      <c r="B32" s="117">
        <v>93</v>
      </c>
      <c r="C32" s="134" t="s">
        <v>99</v>
      </c>
      <c r="D32" s="134" t="s">
        <v>118</v>
      </c>
      <c r="E32" s="134" t="s">
        <v>24</v>
      </c>
      <c r="F32" s="122">
        <v>77</v>
      </c>
      <c r="G32" s="133">
        <v>73</v>
      </c>
      <c r="H32" s="122">
        <v>75</v>
      </c>
      <c r="I32" s="122">
        <v>82</v>
      </c>
      <c r="J32" s="123"/>
      <c r="K32" s="123"/>
      <c r="L32" s="112"/>
      <c r="M32" s="123">
        <v>5</v>
      </c>
      <c r="N32" s="123">
        <v>4</v>
      </c>
      <c r="O32" s="123">
        <v>4</v>
      </c>
      <c r="P32" s="123">
        <v>6</v>
      </c>
      <c r="Q32" s="107">
        <f t="shared" si="0"/>
        <v>234</v>
      </c>
      <c r="R32" s="65">
        <f t="shared" si="1"/>
        <v>15</v>
      </c>
      <c r="S32" s="108">
        <v>44</v>
      </c>
      <c r="T32" s="78">
        <f t="shared" si="2"/>
        <v>59</v>
      </c>
    </row>
    <row r="33" spans="1:20" ht="14.25" customHeight="1">
      <c r="A33" s="103">
        <v>27</v>
      </c>
      <c r="B33" s="117">
        <v>246</v>
      </c>
      <c r="C33" s="134" t="s">
        <v>74</v>
      </c>
      <c r="D33" s="134" t="s">
        <v>118</v>
      </c>
      <c r="E33" s="134" t="s">
        <v>23</v>
      </c>
      <c r="F33" s="123">
        <v>36</v>
      </c>
      <c r="G33" s="122">
        <v>71</v>
      </c>
      <c r="H33" s="122">
        <v>74</v>
      </c>
      <c r="I33" s="122">
        <v>73</v>
      </c>
      <c r="J33" s="123"/>
      <c r="K33" s="123"/>
      <c r="L33" s="112"/>
      <c r="M33" s="123">
        <v>4</v>
      </c>
      <c r="N33" s="123">
        <v>4</v>
      </c>
      <c r="O33" s="123">
        <v>6</v>
      </c>
      <c r="P33" s="123">
        <v>5</v>
      </c>
      <c r="Q33" s="107">
        <f t="shared" si="0"/>
        <v>218</v>
      </c>
      <c r="R33" s="65">
        <f t="shared" si="1"/>
        <v>15</v>
      </c>
      <c r="S33" s="108">
        <v>43</v>
      </c>
      <c r="T33" s="78">
        <f t="shared" si="2"/>
        <v>58</v>
      </c>
    </row>
    <row r="35" spans="3:6" ht="14.25" customHeight="1">
      <c r="C35" s="1" t="s">
        <v>157</v>
      </c>
      <c r="D35" s="1">
        <v>162</v>
      </c>
      <c r="F35"/>
    </row>
    <row r="36" spans="3:250" ht="14.25" customHeight="1">
      <c r="C36" s="1" t="s">
        <v>126</v>
      </c>
      <c r="D36" s="1">
        <v>531</v>
      </c>
      <c r="E36"/>
      <c r="F36"/>
      <c r="IH36"/>
      <c r="II36"/>
      <c r="IJ36"/>
      <c r="IK36"/>
      <c r="IL36"/>
      <c r="IM36"/>
      <c r="IN36"/>
      <c r="IO36"/>
      <c r="IP36"/>
    </row>
    <row r="37" spans="3:250" ht="12.75" customHeight="1">
      <c r="C37" s="1" t="s">
        <v>127</v>
      </c>
      <c r="D37" s="131" t="s">
        <v>128</v>
      </c>
      <c r="E37"/>
      <c r="F37"/>
      <c r="IH37"/>
      <c r="II37"/>
      <c r="IJ37"/>
      <c r="IK37"/>
      <c r="IL37"/>
      <c r="IM37"/>
      <c r="IN37"/>
      <c r="IO37"/>
      <c r="IP37"/>
    </row>
    <row r="38" spans="3:250" ht="12.75" customHeight="1">
      <c r="C38" s="1" t="s">
        <v>129</v>
      </c>
      <c r="D38" s="1">
        <v>163</v>
      </c>
      <c r="E38"/>
      <c r="F38"/>
      <c r="IH38"/>
      <c r="II38"/>
      <c r="IJ38"/>
      <c r="IK38"/>
      <c r="IL38"/>
      <c r="IM38"/>
      <c r="IN38"/>
      <c r="IO38"/>
      <c r="IP38"/>
    </row>
    <row r="39" spans="3:250" ht="12.75" customHeight="1">
      <c r="C39" s="1" t="s">
        <v>130</v>
      </c>
      <c r="D39" s="1">
        <v>532</v>
      </c>
      <c r="IH39"/>
      <c r="II39"/>
      <c r="IJ39"/>
      <c r="IK39"/>
      <c r="IL39"/>
      <c r="IM39"/>
      <c r="IN39"/>
      <c r="IO39"/>
      <c r="IP39"/>
    </row>
    <row r="40" spans="3:4" ht="14.25" customHeight="1">
      <c r="C40" s="1" t="s">
        <v>166</v>
      </c>
      <c r="D40" s="1">
        <v>532</v>
      </c>
    </row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zoomScalePageLayoutView="0" workbookViewId="0" topLeftCell="A1">
      <selection activeCell="T7" sqref="T7"/>
    </sheetView>
  </sheetViews>
  <sheetFormatPr defaultColWidth="11.57421875" defaultRowHeight="12.75" customHeight="1"/>
  <cols>
    <col min="1" max="2" width="5.8515625" style="1" customWidth="1"/>
    <col min="3" max="3" width="16.28125" style="1" customWidth="1"/>
    <col min="4" max="5" width="12.00390625" style="1" customWidth="1"/>
    <col min="6" max="9" width="9.8515625" style="1" customWidth="1"/>
    <col min="10" max="10" width="7.8515625" style="1" customWidth="1"/>
    <col min="11" max="13" width="9.00390625" style="1" customWidth="1"/>
    <col min="14" max="14" width="9.7109375" style="1" customWidth="1"/>
    <col min="15" max="15" width="8.28125" style="1" customWidth="1"/>
    <col min="16" max="16" width="8.8515625" style="1" customWidth="1"/>
    <col min="17" max="17" width="11.57421875" style="1" customWidth="1"/>
    <col min="18" max="18" width="9.140625" style="1" customWidth="1"/>
    <col min="19" max="19" width="9.00390625" style="1" customWidth="1"/>
    <col min="20" max="250" width="11.57421875" style="1" customWidth="1"/>
  </cols>
  <sheetData>
    <row r="1" spans="2:18" ht="14.25" customHeight="1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4.25" customHeight="1">
      <c r="A2" s="90" t="s">
        <v>7</v>
      </c>
      <c r="C2" s="89"/>
      <c r="D2" s="89"/>
      <c r="E2" s="89"/>
      <c r="F2" s="91" t="s">
        <v>140</v>
      </c>
      <c r="G2" s="92"/>
      <c r="I2" s="89"/>
      <c r="J2" s="89"/>
      <c r="K2" s="89"/>
      <c r="L2" s="89"/>
      <c r="M2" s="89" t="s">
        <v>160</v>
      </c>
      <c r="N2" s="89"/>
      <c r="O2" s="89"/>
      <c r="P2" s="89"/>
      <c r="Q2" s="89"/>
      <c r="R2" s="89"/>
    </row>
    <row r="3" spans="1:7" ht="14.25" customHeight="1">
      <c r="A3" s="90" t="s">
        <v>16</v>
      </c>
      <c r="B3" s="93"/>
      <c r="F3" s="94" t="s">
        <v>142</v>
      </c>
      <c r="G3" s="95"/>
    </row>
    <row r="4" ht="14.25" customHeight="1">
      <c r="A4" s="90" t="s">
        <v>25</v>
      </c>
    </row>
    <row r="5" spans="1:20" ht="14.25" customHeight="1">
      <c r="A5" s="90"/>
      <c r="B5" s="96" t="s">
        <v>143</v>
      </c>
      <c r="C5" s="96" t="s">
        <v>144</v>
      </c>
      <c r="D5" s="96" t="s">
        <v>145</v>
      </c>
      <c r="E5" s="96" t="s">
        <v>146</v>
      </c>
      <c r="F5" s="97" t="s">
        <v>147</v>
      </c>
      <c r="G5" s="96" t="s">
        <v>148</v>
      </c>
      <c r="H5" s="96" t="s">
        <v>149</v>
      </c>
      <c r="I5" s="96" t="s">
        <v>150</v>
      </c>
      <c r="J5" s="96" t="s">
        <v>151</v>
      </c>
      <c r="K5" s="96" t="s">
        <v>152</v>
      </c>
      <c r="L5" s="98"/>
      <c r="M5" s="97" t="s">
        <v>147</v>
      </c>
      <c r="N5" s="96" t="s">
        <v>148</v>
      </c>
      <c r="O5" s="96" t="s">
        <v>149</v>
      </c>
      <c r="P5" s="96" t="s">
        <v>150</v>
      </c>
      <c r="Q5" s="96" t="s">
        <v>153</v>
      </c>
      <c r="R5" s="96" t="s">
        <v>152</v>
      </c>
      <c r="S5" s="96" t="s">
        <v>152</v>
      </c>
      <c r="T5" s="96" t="s">
        <v>120</v>
      </c>
    </row>
    <row r="6" spans="1:20" ht="14.25" customHeight="1">
      <c r="A6" s="90"/>
      <c r="B6" s="99" t="s">
        <v>154</v>
      </c>
      <c r="C6" s="99" t="s">
        <v>155</v>
      </c>
      <c r="D6" s="99"/>
      <c r="E6" s="99"/>
      <c r="F6" s="100" t="s">
        <v>156</v>
      </c>
      <c r="G6" s="99" t="s">
        <v>156</v>
      </c>
      <c r="H6" s="99" t="s">
        <v>156</v>
      </c>
      <c r="I6" s="99" t="s">
        <v>156</v>
      </c>
      <c r="J6" s="99" t="s">
        <v>156</v>
      </c>
      <c r="K6" s="99" t="s">
        <v>156</v>
      </c>
      <c r="L6" s="101"/>
      <c r="M6" s="102" t="s">
        <v>26</v>
      </c>
      <c r="N6" s="102" t="s">
        <v>26</v>
      </c>
      <c r="O6" s="102" t="s">
        <v>26</v>
      </c>
      <c r="P6" s="102" t="s">
        <v>26</v>
      </c>
      <c r="Q6" s="99" t="s">
        <v>156</v>
      </c>
      <c r="R6" s="99" t="s">
        <v>161</v>
      </c>
      <c r="S6" s="99" t="s">
        <v>26</v>
      </c>
      <c r="T6" s="99" t="s">
        <v>26</v>
      </c>
    </row>
    <row r="7" spans="1:20" s="1" customFormat="1" ht="12.75" customHeight="1">
      <c r="A7" s="103">
        <v>1</v>
      </c>
      <c r="B7" s="113">
        <v>30</v>
      </c>
      <c r="C7" s="83" t="s">
        <v>29</v>
      </c>
      <c r="D7" s="83" t="s">
        <v>110</v>
      </c>
      <c r="E7" s="83" t="s">
        <v>22</v>
      </c>
      <c r="F7" s="122">
        <v>97</v>
      </c>
      <c r="G7" s="122">
        <v>100</v>
      </c>
      <c r="H7" s="121">
        <v>101</v>
      </c>
      <c r="I7" s="122">
        <v>100</v>
      </c>
      <c r="J7" s="123"/>
      <c r="K7" s="123">
        <v>101</v>
      </c>
      <c r="L7" s="112"/>
      <c r="M7" s="123">
        <v>10</v>
      </c>
      <c r="N7" s="123">
        <v>10</v>
      </c>
      <c r="O7" s="123">
        <v>10</v>
      </c>
      <c r="P7" s="123">
        <v>10</v>
      </c>
      <c r="Q7" s="107">
        <f aca="true" t="shared" si="0" ref="Q7:Q30">+SUM(LARGE(F7:I7,1)+LARGE(F7:I7,2)+LARGE(F7:I7,3))</f>
        <v>301</v>
      </c>
      <c r="R7" s="65">
        <f aca="true" t="shared" si="1" ref="R7:R30">+SUM(LARGE(M7:P7,1)+LARGE(M7:P7,2)+LARGE(M7:P7,3))</f>
        <v>30</v>
      </c>
      <c r="S7" s="108">
        <v>69</v>
      </c>
      <c r="T7" s="110">
        <v>100</v>
      </c>
    </row>
    <row r="8" spans="1:20" s="1" customFormat="1" ht="14.25" customHeight="1">
      <c r="A8" s="103">
        <v>2</v>
      </c>
      <c r="B8" s="111">
        <v>513</v>
      </c>
      <c r="C8" s="84" t="s">
        <v>31</v>
      </c>
      <c r="D8" s="84" t="s">
        <v>111</v>
      </c>
      <c r="E8" s="84" t="s">
        <v>21</v>
      </c>
      <c r="F8" s="133">
        <v>94</v>
      </c>
      <c r="G8" s="122">
        <v>96</v>
      </c>
      <c r="H8" s="122">
        <v>95</v>
      </c>
      <c r="I8" s="122">
        <v>100</v>
      </c>
      <c r="J8" s="123"/>
      <c r="K8" s="123">
        <v>98</v>
      </c>
      <c r="L8" s="112"/>
      <c r="M8" s="123">
        <v>9</v>
      </c>
      <c r="N8" s="123">
        <v>10</v>
      </c>
      <c r="O8" s="123">
        <v>7</v>
      </c>
      <c r="P8" s="123">
        <v>9</v>
      </c>
      <c r="Q8" s="107">
        <f t="shared" si="0"/>
        <v>291</v>
      </c>
      <c r="R8" s="65">
        <f t="shared" si="1"/>
        <v>28</v>
      </c>
      <c r="S8" s="108">
        <v>68</v>
      </c>
      <c r="T8" s="78">
        <f aca="true" t="shared" si="2" ref="T8:T30">SUM(R8:S8)</f>
        <v>96</v>
      </c>
    </row>
    <row r="9" spans="1:20" s="1" customFormat="1" ht="14.25" customHeight="1">
      <c r="A9" s="103">
        <v>3</v>
      </c>
      <c r="B9" s="116">
        <v>531</v>
      </c>
      <c r="C9" s="85" t="s">
        <v>28</v>
      </c>
      <c r="D9" s="85" t="s">
        <v>116</v>
      </c>
      <c r="E9" s="85" t="s">
        <v>22</v>
      </c>
      <c r="F9" s="122">
        <v>96</v>
      </c>
      <c r="G9" s="133">
        <v>94</v>
      </c>
      <c r="H9" s="122">
        <v>95</v>
      </c>
      <c r="I9" s="122">
        <v>95</v>
      </c>
      <c r="J9" s="123"/>
      <c r="K9" s="123">
        <v>98</v>
      </c>
      <c r="L9" s="112"/>
      <c r="M9" s="123">
        <v>10</v>
      </c>
      <c r="N9" s="123">
        <v>9</v>
      </c>
      <c r="O9" s="123">
        <v>8</v>
      </c>
      <c r="P9" s="123">
        <v>10</v>
      </c>
      <c r="Q9" s="107">
        <f t="shared" si="0"/>
        <v>286</v>
      </c>
      <c r="R9" s="65">
        <f t="shared" si="1"/>
        <v>29</v>
      </c>
      <c r="S9" s="108">
        <v>67</v>
      </c>
      <c r="T9" s="78">
        <f t="shared" si="2"/>
        <v>96</v>
      </c>
    </row>
    <row r="10" spans="1:20" s="1" customFormat="1" ht="14.25" customHeight="1">
      <c r="A10" s="103">
        <v>4</v>
      </c>
      <c r="B10" s="135">
        <v>259</v>
      </c>
      <c r="C10" s="86" t="s">
        <v>30</v>
      </c>
      <c r="D10" s="86" t="s">
        <v>116</v>
      </c>
      <c r="E10" s="86" t="s">
        <v>20</v>
      </c>
      <c r="F10" s="136">
        <v>68</v>
      </c>
      <c r="G10" s="137">
        <v>93</v>
      </c>
      <c r="H10" s="137">
        <v>95</v>
      </c>
      <c r="I10" s="137">
        <v>96</v>
      </c>
      <c r="J10" s="123"/>
      <c r="K10" s="123">
        <v>97</v>
      </c>
      <c r="L10" s="112"/>
      <c r="M10" s="123">
        <v>5</v>
      </c>
      <c r="N10" s="123">
        <v>10</v>
      </c>
      <c r="O10" s="123">
        <v>10</v>
      </c>
      <c r="P10" s="123">
        <v>8</v>
      </c>
      <c r="Q10" s="107">
        <f t="shared" si="0"/>
        <v>284</v>
      </c>
      <c r="R10" s="65">
        <f t="shared" si="1"/>
        <v>28</v>
      </c>
      <c r="S10" s="108">
        <v>66</v>
      </c>
      <c r="T10" s="78">
        <f t="shared" si="2"/>
        <v>94</v>
      </c>
    </row>
    <row r="11" spans="1:20" s="1" customFormat="1" ht="14.25" customHeight="1">
      <c r="A11" s="103">
        <v>5</v>
      </c>
      <c r="B11" s="111">
        <v>600</v>
      </c>
      <c r="C11" s="87" t="s">
        <v>33</v>
      </c>
      <c r="D11" s="84" t="s">
        <v>111</v>
      </c>
      <c r="E11" s="84" t="s">
        <v>23</v>
      </c>
      <c r="F11" s="133">
        <v>93</v>
      </c>
      <c r="G11" s="122">
        <v>95</v>
      </c>
      <c r="H11" s="122">
        <v>94</v>
      </c>
      <c r="I11" s="122">
        <v>97</v>
      </c>
      <c r="J11" s="123"/>
      <c r="K11" s="123">
        <v>96</v>
      </c>
      <c r="L11" s="112"/>
      <c r="M11" s="123">
        <v>9</v>
      </c>
      <c r="N11" s="123">
        <v>10</v>
      </c>
      <c r="O11" s="123">
        <v>9</v>
      </c>
      <c r="P11" s="123">
        <v>10</v>
      </c>
      <c r="Q11" s="107">
        <f t="shared" si="0"/>
        <v>286</v>
      </c>
      <c r="R11" s="65">
        <f t="shared" si="1"/>
        <v>29</v>
      </c>
      <c r="S11" s="108">
        <v>65</v>
      </c>
      <c r="T11" s="78">
        <f t="shared" si="2"/>
        <v>94</v>
      </c>
    </row>
    <row r="12" spans="1:20" s="1" customFormat="1" ht="14.25" customHeight="1">
      <c r="A12" s="103">
        <v>6</v>
      </c>
      <c r="B12" s="111">
        <v>619</v>
      </c>
      <c r="C12" s="87" t="s">
        <v>59</v>
      </c>
      <c r="D12" s="87" t="s">
        <v>111</v>
      </c>
      <c r="E12" s="87" t="s">
        <v>24</v>
      </c>
      <c r="F12" s="122">
        <v>96</v>
      </c>
      <c r="G12" s="133">
        <v>30</v>
      </c>
      <c r="H12" s="122">
        <v>94</v>
      </c>
      <c r="I12" s="122">
        <v>87</v>
      </c>
      <c r="J12" s="123">
        <v>94</v>
      </c>
      <c r="K12" s="123">
        <v>96</v>
      </c>
      <c r="L12" s="112"/>
      <c r="M12" s="123">
        <v>9</v>
      </c>
      <c r="N12" s="123">
        <v>5</v>
      </c>
      <c r="O12" s="123">
        <v>9</v>
      </c>
      <c r="P12" s="123">
        <v>6</v>
      </c>
      <c r="Q12" s="107">
        <f t="shared" si="0"/>
        <v>277</v>
      </c>
      <c r="R12" s="65">
        <f t="shared" si="1"/>
        <v>24</v>
      </c>
      <c r="S12" s="108">
        <v>64</v>
      </c>
      <c r="T12" s="78">
        <f t="shared" si="2"/>
        <v>88</v>
      </c>
    </row>
    <row r="13" spans="1:20" s="1" customFormat="1" ht="14.25" customHeight="1">
      <c r="A13" s="103">
        <v>7</v>
      </c>
      <c r="B13" s="135">
        <v>76</v>
      </c>
      <c r="C13" s="86" t="s">
        <v>49</v>
      </c>
      <c r="D13" s="86" t="s">
        <v>116</v>
      </c>
      <c r="E13" s="86" t="s">
        <v>22</v>
      </c>
      <c r="F13" s="137">
        <v>95</v>
      </c>
      <c r="G13" s="137">
        <v>94</v>
      </c>
      <c r="H13" s="136">
        <v>85</v>
      </c>
      <c r="I13" s="137">
        <v>96</v>
      </c>
      <c r="J13" s="123"/>
      <c r="K13" s="123">
        <v>94</v>
      </c>
      <c r="L13" s="112"/>
      <c r="M13" s="123">
        <v>10</v>
      </c>
      <c r="N13" s="123">
        <v>8</v>
      </c>
      <c r="O13" s="123">
        <v>7</v>
      </c>
      <c r="P13" s="123">
        <v>10</v>
      </c>
      <c r="Q13" s="107">
        <f t="shared" si="0"/>
        <v>285</v>
      </c>
      <c r="R13" s="65">
        <f t="shared" si="1"/>
        <v>28</v>
      </c>
      <c r="S13" s="108">
        <v>63</v>
      </c>
      <c r="T13" s="78">
        <f t="shared" si="2"/>
        <v>91</v>
      </c>
    </row>
    <row r="14" spans="1:20" s="1" customFormat="1" ht="14.25" customHeight="1">
      <c r="A14" s="103">
        <v>8</v>
      </c>
      <c r="B14" s="116">
        <v>219</v>
      </c>
      <c r="C14" s="85" t="s">
        <v>32</v>
      </c>
      <c r="D14" s="85" t="s">
        <v>116</v>
      </c>
      <c r="E14" s="85" t="s">
        <v>21</v>
      </c>
      <c r="F14" s="122">
        <v>95</v>
      </c>
      <c r="G14" s="122">
        <v>95</v>
      </c>
      <c r="H14" s="122">
        <v>96</v>
      </c>
      <c r="I14" s="133">
        <v>93</v>
      </c>
      <c r="J14" s="123"/>
      <c r="K14" s="123">
        <v>5</v>
      </c>
      <c r="L14" s="112"/>
      <c r="M14" s="123">
        <v>8</v>
      </c>
      <c r="N14" s="123">
        <v>9</v>
      </c>
      <c r="O14" s="123">
        <v>10</v>
      </c>
      <c r="P14" s="123">
        <v>9</v>
      </c>
      <c r="Q14" s="107">
        <f t="shared" si="0"/>
        <v>286</v>
      </c>
      <c r="R14" s="65">
        <f t="shared" si="1"/>
        <v>28</v>
      </c>
      <c r="S14" s="108">
        <v>62</v>
      </c>
      <c r="T14" s="78">
        <f t="shared" si="2"/>
        <v>90</v>
      </c>
    </row>
    <row r="15" spans="1:20" s="1" customFormat="1" ht="14.25" customHeight="1">
      <c r="A15" s="103">
        <v>9</v>
      </c>
      <c r="B15" s="114">
        <v>532</v>
      </c>
      <c r="C15" s="132" t="s">
        <v>165</v>
      </c>
      <c r="D15" s="132" t="s">
        <v>117</v>
      </c>
      <c r="E15" s="132" t="s">
        <v>22</v>
      </c>
      <c r="F15" s="133">
        <v>86</v>
      </c>
      <c r="G15" s="122">
        <v>91</v>
      </c>
      <c r="H15" s="122">
        <v>91</v>
      </c>
      <c r="I15" s="122">
        <v>91</v>
      </c>
      <c r="J15" s="123">
        <v>89</v>
      </c>
      <c r="K15" s="123"/>
      <c r="L15" s="112"/>
      <c r="M15" s="123">
        <v>8</v>
      </c>
      <c r="N15" s="123">
        <v>8</v>
      </c>
      <c r="O15" s="123">
        <v>8</v>
      </c>
      <c r="P15" s="123">
        <v>9</v>
      </c>
      <c r="Q15" s="107">
        <f t="shared" si="0"/>
        <v>273</v>
      </c>
      <c r="R15" s="65">
        <f t="shared" si="1"/>
        <v>25</v>
      </c>
      <c r="S15" s="108">
        <v>61</v>
      </c>
      <c r="T15" s="78">
        <f t="shared" si="2"/>
        <v>86</v>
      </c>
    </row>
    <row r="16" spans="1:20" s="1" customFormat="1" ht="14.25" customHeight="1">
      <c r="A16" s="103">
        <v>10</v>
      </c>
      <c r="B16" s="138">
        <v>226</v>
      </c>
      <c r="C16" s="87" t="s">
        <v>39</v>
      </c>
      <c r="D16" s="84" t="s">
        <v>111</v>
      </c>
      <c r="E16" s="84" t="s">
        <v>23</v>
      </c>
      <c r="F16" s="136">
        <v>85</v>
      </c>
      <c r="G16" s="137">
        <v>92</v>
      </c>
      <c r="H16" s="137">
        <v>87</v>
      </c>
      <c r="I16" s="137">
        <v>86</v>
      </c>
      <c r="J16" s="123">
        <v>88</v>
      </c>
      <c r="K16" s="123"/>
      <c r="L16" s="112"/>
      <c r="M16" s="123">
        <v>7</v>
      </c>
      <c r="N16" s="123">
        <v>7</v>
      </c>
      <c r="O16" s="123">
        <v>9</v>
      </c>
      <c r="P16" s="123">
        <v>6</v>
      </c>
      <c r="Q16" s="107">
        <f t="shared" si="0"/>
        <v>265</v>
      </c>
      <c r="R16" s="65">
        <f t="shared" si="1"/>
        <v>23</v>
      </c>
      <c r="S16" s="108">
        <v>60</v>
      </c>
      <c r="T16" s="78">
        <f t="shared" si="2"/>
        <v>83</v>
      </c>
    </row>
    <row r="17" spans="1:20" s="1" customFormat="1" ht="14.25" customHeight="1">
      <c r="A17" s="103">
        <v>11</v>
      </c>
      <c r="B17" s="116">
        <v>13</v>
      </c>
      <c r="C17" s="86" t="s">
        <v>41</v>
      </c>
      <c r="D17" s="86" t="s">
        <v>116</v>
      </c>
      <c r="E17" s="86" t="s">
        <v>19</v>
      </c>
      <c r="F17" s="122">
        <v>91</v>
      </c>
      <c r="G17" s="122">
        <v>87</v>
      </c>
      <c r="H17" s="133">
        <v>81</v>
      </c>
      <c r="I17" s="122">
        <v>83</v>
      </c>
      <c r="J17" s="123">
        <v>88</v>
      </c>
      <c r="K17" s="123"/>
      <c r="L17" s="106"/>
      <c r="M17" s="123">
        <v>8</v>
      </c>
      <c r="N17" s="123">
        <v>7</v>
      </c>
      <c r="O17" s="123">
        <v>5</v>
      </c>
      <c r="P17" s="123">
        <v>4</v>
      </c>
      <c r="Q17" s="107">
        <f t="shared" si="0"/>
        <v>261</v>
      </c>
      <c r="R17" s="65">
        <f t="shared" si="1"/>
        <v>20</v>
      </c>
      <c r="S17" s="108">
        <v>59</v>
      </c>
      <c r="T17" s="78">
        <f t="shared" si="2"/>
        <v>79</v>
      </c>
    </row>
    <row r="18" spans="1:20" s="1" customFormat="1" ht="14.25" customHeight="1">
      <c r="A18" s="103">
        <v>12</v>
      </c>
      <c r="B18" s="116">
        <v>620</v>
      </c>
      <c r="C18" s="86" t="s">
        <v>50</v>
      </c>
      <c r="D18" s="86" t="s">
        <v>116</v>
      </c>
      <c r="E18" s="86" t="s">
        <v>23</v>
      </c>
      <c r="F18" s="133">
        <v>87</v>
      </c>
      <c r="G18" s="122">
        <v>90</v>
      </c>
      <c r="H18" s="122">
        <v>90</v>
      </c>
      <c r="I18" s="122">
        <v>90</v>
      </c>
      <c r="J18" s="123">
        <v>85</v>
      </c>
      <c r="K18" s="123"/>
      <c r="L18" s="112"/>
      <c r="M18" s="123">
        <v>7</v>
      </c>
      <c r="N18" s="123">
        <v>7</v>
      </c>
      <c r="O18" s="123">
        <v>7</v>
      </c>
      <c r="P18" s="123">
        <v>7</v>
      </c>
      <c r="Q18" s="107">
        <f t="shared" si="0"/>
        <v>270</v>
      </c>
      <c r="R18" s="65">
        <f t="shared" si="1"/>
        <v>21</v>
      </c>
      <c r="S18" s="108">
        <v>58</v>
      </c>
      <c r="T18" s="78">
        <f t="shared" si="2"/>
        <v>79</v>
      </c>
    </row>
    <row r="19" spans="1:20" s="1" customFormat="1" ht="14.25" customHeight="1">
      <c r="A19" s="103">
        <v>13</v>
      </c>
      <c r="B19" s="116">
        <v>556</v>
      </c>
      <c r="C19" s="86" t="s">
        <v>36</v>
      </c>
      <c r="D19" s="86" t="s">
        <v>116</v>
      </c>
      <c r="E19" s="86" t="s">
        <v>21</v>
      </c>
      <c r="F19" s="133">
        <v>89</v>
      </c>
      <c r="G19" s="122">
        <v>92</v>
      </c>
      <c r="H19" s="122">
        <v>95</v>
      </c>
      <c r="I19" s="122">
        <v>96</v>
      </c>
      <c r="J19" s="123">
        <v>85</v>
      </c>
      <c r="K19" s="123"/>
      <c r="L19" s="112"/>
      <c r="M19" s="123">
        <v>9</v>
      </c>
      <c r="N19" s="123">
        <v>8</v>
      </c>
      <c r="O19" s="123">
        <v>9</v>
      </c>
      <c r="P19" s="123">
        <v>7</v>
      </c>
      <c r="Q19" s="107">
        <f t="shared" si="0"/>
        <v>283</v>
      </c>
      <c r="R19" s="65">
        <f t="shared" si="1"/>
        <v>26</v>
      </c>
      <c r="S19" s="108">
        <v>57</v>
      </c>
      <c r="T19" s="78">
        <f t="shared" si="2"/>
        <v>83</v>
      </c>
    </row>
    <row r="20" spans="1:20" s="1" customFormat="1" ht="14.25" customHeight="1">
      <c r="A20" s="103">
        <v>14</v>
      </c>
      <c r="B20" s="116">
        <v>141</v>
      </c>
      <c r="C20" s="86" t="s">
        <v>40</v>
      </c>
      <c r="D20" s="86" t="s">
        <v>116</v>
      </c>
      <c r="E20" s="86" t="s">
        <v>22</v>
      </c>
      <c r="F20" s="122">
        <v>91</v>
      </c>
      <c r="G20" s="133">
        <v>82</v>
      </c>
      <c r="H20" s="122">
        <v>94</v>
      </c>
      <c r="I20" s="122">
        <v>90</v>
      </c>
      <c r="J20" s="123">
        <v>82</v>
      </c>
      <c r="K20" s="123"/>
      <c r="L20" s="112"/>
      <c r="M20" s="123">
        <v>10</v>
      </c>
      <c r="N20" s="123">
        <v>8</v>
      </c>
      <c r="O20" s="123">
        <v>8</v>
      </c>
      <c r="P20" s="123">
        <v>8</v>
      </c>
      <c r="Q20" s="107">
        <f t="shared" si="0"/>
        <v>275</v>
      </c>
      <c r="R20" s="65">
        <f t="shared" si="1"/>
        <v>26</v>
      </c>
      <c r="S20" s="108">
        <v>56</v>
      </c>
      <c r="T20" s="78">
        <f t="shared" si="2"/>
        <v>82</v>
      </c>
    </row>
    <row r="21" spans="1:20" s="1" customFormat="1" ht="14.25" customHeight="1">
      <c r="A21" s="103">
        <v>15</v>
      </c>
      <c r="B21" s="116">
        <v>546</v>
      </c>
      <c r="C21" s="85" t="s">
        <v>37</v>
      </c>
      <c r="D21" s="85" t="s">
        <v>116</v>
      </c>
      <c r="E21" s="85" t="s">
        <v>21</v>
      </c>
      <c r="F21" s="122">
        <v>94</v>
      </c>
      <c r="G21" s="133">
        <v>91</v>
      </c>
      <c r="H21" s="122">
        <v>92</v>
      </c>
      <c r="I21" s="122">
        <v>95</v>
      </c>
      <c r="J21" s="123">
        <v>27</v>
      </c>
      <c r="K21" s="123"/>
      <c r="L21" s="112"/>
      <c r="M21" s="123">
        <v>8</v>
      </c>
      <c r="N21" s="123">
        <v>9</v>
      </c>
      <c r="O21" s="123">
        <v>10</v>
      </c>
      <c r="P21" s="123">
        <v>9</v>
      </c>
      <c r="Q21" s="107">
        <f t="shared" si="0"/>
        <v>281</v>
      </c>
      <c r="R21" s="65">
        <f t="shared" si="1"/>
        <v>28</v>
      </c>
      <c r="S21" s="108">
        <v>55</v>
      </c>
      <c r="T21" s="78">
        <f t="shared" si="2"/>
        <v>83</v>
      </c>
    </row>
    <row r="22" spans="1:20" s="1" customFormat="1" ht="14.25" customHeight="1">
      <c r="A22" s="103">
        <v>16</v>
      </c>
      <c r="B22" s="116">
        <v>804</v>
      </c>
      <c r="C22" s="86" t="s">
        <v>66</v>
      </c>
      <c r="D22" s="86" t="s">
        <v>116</v>
      </c>
      <c r="E22" s="86" t="s">
        <v>23</v>
      </c>
      <c r="F22" s="122">
        <v>85</v>
      </c>
      <c r="G22" s="122">
        <v>88</v>
      </c>
      <c r="H22" s="122">
        <v>83</v>
      </c>
      <c r="I22" s="133">
        <v>80</v>
      </c>
      <c r="J22" s="123"/>
      <c r="K22" s="123"/>
      <c r="L22" s="112"/>
      <c r="M22" s="123">
        <v>7</v>
      </c>
      <c r="N22" s="123">
        <v>6</v>
      </c>
      <c r="O22" s="123">
        <v>7</v>
      </c>
      <c r="P22" s="123">
        <v>7</v>
      </c>
      <c r="Q22" s="107">
        <f t="shared" si="0"/>
        <v>256</v>
      </c>
      <c r="R22" s="65">
        <f t="shared" si="1"/>
        <v>21</v>
      </c>
      <c r="S22" s="108">
        <v>54</v>
      </c>
      <c r="T22" s="78">
        <f t="shared" si="2"/>
        <v>75</v>
      </c>
    </row>
    <row r="23" spans="1:20" s="1" customFormat="1" ht="14.25" customHeight="1">
      <c r="A23" s="103">
        <v>17</v>
      </c>
      <c r="B23" s="117">
        <v>165</v>
      </c>
      <c r="C23" s="134" t="s">
        <v>46</v>
      </c>
      <c r="D23" s="118" t="s">
        <v>118</v>
      </c>
      <c r="E23" s="118" t="s">
        <v>22</v>
      </c>
      <c r="F23" s="122">
        <v>82</v>
      </c>
      <c r="G23" s="122">
        <v>84</v>
      </c>
      <c r="H23" s="133">
        <v>80</v>
      </c>
      <c r="I23" s="122">
        <v>87</v>
      </c>
      <c r="J23" s="123"/>
      <c r="K23" s="123"/>
      <c r="L23" s="112"/>
      <c r="M23" s="123">
        <v>6</v>
      </c>
      <c r="N23" s="123">
        <v>6</v>
      </c>
      <c r="O23" s="123">
        <v>4</v>
      </c>
      <c r="P23" s="123">
        <v>8</v>
      </c>
      <c r="Q23" s="107">
        <f t="shared" si="0"/>
        <v>253</v>
      </c>
      <c r="R23" s="65">
        <f t="shared" si="1"/>
        <v>20</v>
      </c>
      <c r="S23" s="108">
        <v>53</v>
      </c>
      <c r="T23" s="78">
        <f t="shared" si="2"/>
        <v>73</v>
      </c>
    </row>
    <row r="24" spans="1:20" s="1" customFormat="1" ht="14.25" customHeight="1">
      <c r="A24" s="103">
        <v>18</v>
      </c>
      <c r="B24" s="117">
        <v>156</v>
      </c>
      <c r="C24" s="118" t="s">
        <v>42</v>
      </c>
      <c r="D24" s="118" t="s">
        <v>118</v>
      </c>
      <c r="E24" s="118" t="s">
        <v>22</v>
      </c>
      <c r="F24" s="133">
        <v>72</v>
      </c>
      <c r="G24" s="122">
        <v>80</v>
      </c>
      <c r="H24" s="122">
        <v>85</v>
      </c>
      <c r="I24" s="122">
        <v>85</v>
      </c>
      <c r="J24" s="123"/>
      <c r="K24" s="123"/>
      <c r="L24" s="112"/>
      <c r="M24" s="123">
        <v>5</v>
      </c>
      <c r="N24" s="123">
        <v>5</v>
      </c>
      <c r="O24" s="123">
        <v>8</v>
      </c>
      <c r="P24" s="123">
        <v>8</v>
      </c>
      <c r="Q24" s="107">
        <f t="shared" si="0"/>
        <v>250</v>
      </c>
      <c r="R24" s="65">
        <f t="shared" si="1"/>
        <v>21</v>
      </c>
      <c r="S24" s="108">
        <v>52</v>
      </c>
      <c r="T24" s="78">
        <f t="shared" si="2"/>
        <v>73</v>
      </c>
    </row>
    <row r="25" spans="1:20" s="1" customFormat="1" ht="14.25" customHeight="1">
      <c r="A25" s="103">
        <v>19</v>
      </c>
      <c r="B25" s="116">
        <v>46</v>
      </c>
      <c r="C25" s="86" t="s">
        <v>69</v>
      </c>
      <c r="D25" s="86" t="s">
        <v>116</v>
      </c>
      <c r="E25" s="86" t="s">
        <v>24</v>
      </c>
      <c r="F25" s="133">
        <v>81</v>
      </c>
      <c r="G25" s="122">
        <v>84</v>
      </c>
      <c r="H25" s="122">
        <v>82</v>
      </c>
      <c r="I25" s="122">
        <v>84</v>
      </c>
      <c r="J25" s="123"/>
      <c r="K25" s="123"/>
      <c r="L25" s="112"/>
      <c r="M25" s="123">
        <v>6</v>
      </c>
      <c r="N25" s="123">
        <v>5</v>
      </c>
      <c r="O25" s="123">
        <v>6</v>
      </c>
      <c r="P25" s="123">
        <v>5</v>
      </c>
      <c r="Q25" s="107">
        <f t="shared" si="0"/>
        <v>250</v>
      </c>
      <c r="R25" s="65">
        <f t="shared" si="1"/>
        <v>17</v>
      </c>
      <c r="S25" s="108">
        <v>51</v>
      </c>
      <c r="T25" s="78">
        <f t="shared" si="2"/>
        <v>68</v>
      </c>
    </row>
    <row r="26" spans="1:20" s="1" customFormat="1" ht="14.25" customHeight="1">
      <c r="A26" s="103">
        <v>20</v>
      </c>
      <c r="B26" s="114">
        <v>610</v>
      </c>
      <c r="C26" s="132" t="s">
        <v>72</v>
      </c>
      <c r="D26" s="132" t="s">
        <v>117</v>
      </c>
      <c r="E26" s="132" t="s">
        <v>23</v>
      </c>
      <c r="F26" s="122">
        <v>82</v>
      </c>
      <c r="G26" s="133">
        <v>76</v>
      </c>
      <c r="H26" s="122">
        <v>80</v>
      </c>
      <c r="I26" s="122">
        <v>83</v>
      </c>
      <c r="J26" s="123"/>
      <c r="K26" s="123"/>
      <c r="L26" s="112"/>
      <c r="M26" s="123">
        <v>6</v>
      </c>
      <c r="N26" s="123">
        <v>7</v>
      </c>
      <c r="O26" s="123">
        <v>6</v>
      </c>
      <c r="P26" s="123">
        <v>7</v>
      </c>
      <c r="Q26" s="107">
        <f t="shared" si="0"/>
        <v>245</v>
      </c>
      <c r="R26" s="65">
        <f t="shared" si="1"/>
        <v>20</v>
      </c>
      <c r="S26" s="108">
        <v>50</v>
      </c>
      <c r="T26" s="78">
        <f t="shared" si="2"/>
        <v>70</v>
      </c>
    </row>
    <row r="27" spans="1:20" s="1" customFormat="1" ht="14.25" customHeight="1">
      <c r="A27" s="103">
        <v>21</v>
      </c>
      <c r="B27" s="116">
        <v>33</v>
      </c>
      <c r="C27" s="85" t="s">
        <v>47</v>
      </c>
      <c r="D27" s="85" t="s">
        <v>116</v>
      </c>
      <c r="E27" s="85" t="s">
        <v>23</v>
      </c>
      <c r="F27" s="122">
        <v>80</v>
      </c>
      <c r="G27" s="122">
        <v>83</v>
      </c>
      <c r="H27" s="133">
        <v>76</v>
      </c>
      <c r="I27" s="122">
        <v>82</v>
      </c>
      <c r="J27" s="123"/>
      <c r="K27" s="123"/>
      <c r="L27" s="112"/>
      <c r="M27" s="123">
        <v>5</v>
      </c>
      <c r="N27" s="123">
        <v>9</v>
      </c>
      <c r="O27" s="123">
        <v>5</v>
      </c>
      <c r="P27" s="123">
        <v>4</v>
      </c>
      <c r="Q27" s="107">
        <f t="shared" si="0"/>
        <v>245</v>
      </c>
      <c r="R27" s="65">
        <f t="shared" si="1"/>
        <v>19</v>
      </c>
      <c r="S27" s="108">
        <v>49</v>
      </c>
      <c r="T27" s="78">
        <f t="shared" si="2"/>
        <v>68</v>
      </c>
    </row>
    <row r="28" spans="1:20" s="1" customFormat="1" ht="14.25" customHeight="1">
      <c r="A28" s="103">
        <v>22</v>
      </c>
      <c r="B28" s="117">
        <v>163</v>
      </c>
      <c r="C28" s="134" t="s">
        <v>45</v>
      </c>
      <c r="D28" s="118" t="s">
        <v>118</v>
      </c>
      <c r="E28" s="118" t="s">
        <v>22</v>
      </c>
      <c r="F28" s="122">
        <v>85</v>
      </c>
      <c r="G28" s="122">
        <v>84</v>
      </c>
      <c r="H28" s="133">
        <v>69</v>
      </c>
      <c r="I28" s="122">
        <v>72</v>
      </c>
      <c r="J28" s="123"/>
      <c r="K28" s="123"/>
      <c r="L28" s="112"/>
      <c r="M28" s="123">
        <v>7</v>
      </c>
      <c r="N28" s="123">
        <v>6</v>
      </c>
      <c r="O28" s="123">
        <v>6</v>
      </c>
      <c r="P28" s="123">
        <v>6</v>
      </c>
      <c r="Q28" s="107">
        <f t="shared" si="0"/>
        <v>241</v>
      </c>
      <c r="R28" s="65">
        <f t="shared" si="1"/>
        <v>19</v>
      </c>
      <c r="S28" s="108">
        <v>48</v>
      </c>
      <c r="T28" s="78">
        <f t="shared" si="2"/>
        <v>67</v>
      </c>
    </row>
    <row r="29" spans="1:20" s="1" customFormat="1" ht="14.25" customHeight="1">
      <c r="A29" s="103">
        <v>23</v>
      </c>
      <c r="B29" s="114">
        <v>162</v>
      </c>
      <c r="C29" s="132" t="s">
        <v>73</v>
      </c>
      <c r="D29" s="132" t="s">
        <v>117</v>
      </c>
      <c r="E29" s="132" t="s">
        <v>23</v>
      </c>
      <c r="F29" s="122">
        <v>70</v>
      </c>
      <c r="G29" s="123">
        <v>0</v>
      </c>
      <c r="H29" s="122">
        <v>81</v>
      </c>
      <c r="I29" s="122">
        <v>84</v>
      </c>
      <c r="J29" s="123"/>
      <c r="K29" s="123"/>
      <c r="L29" s="106"/>
      <c r="M29" s="123">
        <v>6</v>
      </c>
      <c r="N29" s="123">
        <v>4</v>
      </c>
      <c r="O29" s="123">
        <v>6</v>
      </c>
      <c r="P29" s="123">
        <v>5</v>
      </c>
      <c r="Q29" s="107">
        <f t="shared" si="0"/>
        <v>235</v>
      </c>
      <c r="R29" s="65">
        <f t="shared" si="1"/>
        <v>17</v>
      </c>
      <c r="S29" s="108">
        <v>47</v>
      </c>
      <c r="T29" s="78">
        <f t="shared" si="2"/>
        <v>64</v>
      </c>
    </row>
    <row r="30" spans="1:20" s="1" customFormat="1" ht="14.25" customHeight="1">
      <c r="A30" s="103">
        <v>24</v>
      </c>
      <c r="B30" s="117">
        <v>246</v>
      </c>
      <c r="C30" s="134" t="s">
        <v>74</v>
      </c>
      <c r="D30" s="134" t="s">
        <v>118</v>
      </c>
      <c r="E30" s="134" t="s">
        <v>23</v>
      </c>
      <c r="F30" s="123">
        <v>0</v>
      </c>
      <c r="G30" s="123">
        <v>0</v>
      </c>
      <c r="H30" s="123">
        <v>0</v>
      </c>
      <c r="I30" s="123">
        <v>0</v>
      </c>
      <c r="J30" s="123"/>
      <c r="K30" s="123"/>
      <c r="L30" s="112"/>
      <c r="M30" s="123">
        <v>5</v>
      </c>
      <c r="N30" s="123">
        <v>5</v>
      </c>
      <c r="O30" s="123">
        <v>5</v>
      </c>
      <c r="P30" s="123">
        <v>6</v>
      </c>
      <c r="Q30" s="139">
        <f t="shared" si="0"/>
        <v>0</v>
      </c>
      <c r="R30" s="65">
        <f t="shared" si="1"/>
        <v>16</v>
      </c>
      <c r="S30" s="108">
        <v>46</v>
      </c>
      <c r="T30" s="78">
        <f t="shared" si="2"/>
        <v>62</v>
      </c>
    </row>
    <row r="31" s="1" customFormat="1" ht="14.25" customHeight="1"/>
    <row r="32" spans="3:6" s="1" customFormat="1" ht="14.25" customHeight="1">
      <c r="C32" s="1" t="s">
        <v>157</v>
      </c>
      <c r="D32" s="1">
        <v>76</v>
      </c>
      <c r="F32"/>
    </row>
    <row r="33" spans="3:250" s="1" customFormat="1" ht="14.25" customHeight="1">
      <c r="C33" s="1" t="s">
        <v>126</v>
      </c>
      <c r="D33" s="1">
        <v>531</v>
      </c>
      <c r="E33"/>
      <c r="F33"/>
      <c r="IH33"/>
      <c r="II33"/>
      <c r="IJ33"/>
      <c r="IK33"/>
      <c r="IL33"/>
      <c r="IM33"/>
      <c r="IN33"/>
      <c r="IO33"/>
      <c r="IP33"/>
    </row>
    <row r="34" spans="3:250" s="1" customFormat="1" ht="12.75" customHeight="1">
      <c r="C34" s="1" t="s">
        <v>127</v>
      </c>
      <c r="D34" s="131" t="s">
        <v>128</v>
      </c>
      <c r="E34"/>
      <c r="F34"/>
      <c r="IH34"/>
      <c r="II34"/>
      <c r="IJ34"/>
      <c r="IK34"/>
      <c r="IL34"/>
      <c r="IM34"/>
      <c r="IN34"/>
      <c r="IO34"/>
      <c r="IP34"/>
    </row>
    <row r="35" spans="3:250" s="1" customFormat="1" ht="12.75" customHeight="1">
      <c r="C35" s="1" t="s">
        <v>129</v>
      </c>
      <c r="D35" s="1">
        <v>165</v>
      </c>
      <c r="E35"/>
      <c r="F35"/>
      <c r="IH35"/>
      <c r="II35"/>
      <c r="IJ35"/>
      <c r="IK35"/>
      <c r="IL35"/>
      <c r="IM35"/>
      <c r="IN35"/>
      <c r="IO35"/>
      <c r="IP35"/>
    </row>
    <row r="36" spans="3:250" s="1" customFormat="1" ht="12.75" customHeight="1">
      <c r="C36" s="1" t="s">
        <v>130</v>
      </c>
      <c r="D36" s="1">
        <v>532</v>
      </c>
      <c r="IH36"/>
      <c r="II36"/>
      <c r="IJ36"/>
      <c r="IK36"/>
      <c r="IL36"/>
      <c r="IM36"/>
      <c r="IN36"/>
      <c r="IO36"/>
      <c r="IP36"/>
    </row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Inness</dc:creator>
  <cp:keywords/>
  <dc:description/>
  <cp:lastModifiedBy>Allan</cp:lastModifiedBy>
  <dcterms:created xsi:type="dcterms:W3CDTF">2016-12-06T10:25:00Z</dcterms:created>
  <dcterms:modified xsi:type="dcterms:W3CDTF">2016-12-06T10:25:00Z</dcterms:modified>
  <cp:category/>
  <cp:version/>
  <cp:contentType/>
  <cp:contentStatus/>
</cp:coreProperties>
</file>